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ons 2025-26\"/>
    </mc:Choice>
  </mc:AlternateContent>
  <xr:revisionPtr revIDLastSave="0" documentId="8_{4EDF6D8A-E6BF-43EB-A132-F6C177399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Sheet1!$A$1:$F$115</definedName>
    <definedName name="_xlnm.Print_Area" localSheetId="1">Sheet2!$A$1:$E$51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101" i="1" s="1"/>
  <c r="F88" i="1"/>
  <c r="F24" i="1"/>
  <c r="F71" i="1"/>
  <c r="C115" i="1"/>
  <c r="C106" i="1"/>
  <c r="E49" i="2" l="1"/>
  <c r="F73" i="1" s="1"/>
  <c r="E16" i="2"/>
  <c r="F26" i="1" s="1"/>
  <c r="D16" i="2"/>
  <c r="D24" i="1" s="1"/>
  <c r="D72" i="1"/>
  <c r="D25" i="1"/>
  <c r="D49" i="2"/>
  <c r="D71" i="1" s="1"/>
  <c r="E26" i="1"/>
  <c r="D50" i="2" l="1"/>
  <c r="E50" i="2"/>
  <c r="C71" i="1"/>
  <c r="C73" i="1" s="1"/>
  <c r="F74" i="1"/>
  <c r="E73" i="1"/>
  <c r="E74" i="1" s="1"/>
  <c r="F89" i="1" l="1"/>
  <c r="B82" i="1" s="1"/>
  <c r="B88" i="1" s="1"/>
  <c r="B91" i="1"/>
  <c r="C16" i="2"/>
  <c r="B93" i="1" l="1"/>
  <c r="D26" i="1"/>
  <c r="C49" i="2" l="1"/>
  <c r="B49" i="2"/>
  <c r="D73" i="1" l="1"/>
  <c r="C50" i="2"/>
  <c r="B16" i="2"/>
  <c r="C24" i="1" s="1"/>
  <c r="C26" i="1" s="1"/>
  <c r="D74" i="1" l="1"/>
  <c r="C74" i="1" l="1"/>
  <c r="B50" i="2" l="1"/>
</calcChain>
</file>

<file path=xl/sharedStrings.xml><?xml version="1.0" encoding="utf-8"?>
<sst xmlns="http://schemas.openxmlformats.org/spreadsheetml/2006/main" count="184" uniqueCount="168">
  <si>
    <t>District</t>
  </si>
  <si>
    <t>State</t>
  </si>
  <si>
    <t>Bonding</t>
  </si>
  <si>
    <t>District Operations</t>
  </si>
  <si>
    <t>Pin Sales</t>
  </si>
  <si>
    <t>GMT Income</t>
  </si>
  <si>
    <t>Childhood Cancer Donation</t>
  </si>
  <si>
    <t>Conventions</t>
  </si>
  <si>
    <t>District Convention Income</t>
  </si>
  <si>
    <t>State Convention  Income</t>
  </si>
  <si>
    <t>District total income</t>
  </si>
  <si>
    <t>State Dues / Bonding</t>
  </si>
  <si>
    <t>Operations</t>
  </si>
  <si>
    <t>Cabinet Meetings</t>
  </si>
  <si>
    <t>Bank Charge Checks</t>
  </si>
  <si>
    <t>Convention Expenses</t>
  </si>
  <si>
    <t>Committees</t>
  </si>
  <si>
    <t>Peace Poster</t>
  </si>
  <si>
    <t>EyeBank Director</t>
  </si>
  <si>
    <t>Management</t>
  </si>
  <si>
    <t>District Governor</t>
  </si>
  <si>
    <t>1st Vice District Governor</t>
  </si>
  <si>
    <t>2nd Vice District Governor</t>
  </si>
  <si>
    <t>US/CAN Forum -DG</t>
  </si>
  <si>
    <t>US/CAN Forum -1VDG</t>
  </si>
  <si>
    <t>US/CAN Forum -2VDG</t>
  </si>
  <si>
    <t>US/CAN Forum -Attendee</t>
  </si>
  <si>
    <t>Secretary</t>
  </si>
  <si>
    <t>Treasurer</t>
  </si>
  <si>
    <t>Zone Chairs</t>
  </si>
  <si>
    <t>PROFIT (LOSS)</t>
  </si>
  <si>
    <t>Guiding Lions</t>
  </si>
  <si>
    <t>Zoom Licenses</t>
  </si>
  <si>
    <t>Admin - Office</t>
  </si>
  <si>
    <t xml:space="preserve">Raffle </t>
  </si>
  <si>
    <t>Admin - Postage</t>
  </si>
  <si>
    <t>Total District Expenses</t>
  </si>
  <si>
    <t>GAT Income (Path Leader)</t>
  </si>
  <si>
    <t>Actual</t>
  </si>
  <si>
    <t>Income</t>
  </si>
  <si>
    <t>Ads</t>
  </si>
  <si>
    <t>Con Registrations</t>
  </si>
  <si>
    <t>Expenses</t>
  </si>
  <si>
    <t>Convention Printing</t>
  </si>
  <si>
    <t>Session Expenses</t>
  </si>
  <si>
    <t>Dignatary Rooms</t>
  </si>
  <si>
    <t>Raffle Licenses</t>
  </si>
  <si>
    <t>WebSite Expenses</t>
  </si>
  <si>
    <t>Badge Expenses</t>
  </si>
  <si>
    <t>Credit Card Fees</t>
  </si>
  <si>
    <t>Web Site Cost</t>
  </si>
  <si>
    <t xml:space="preserve">Net Income </t>
  </si>
  <si>
    <t>Service Project</t>
  </si>
  <si>
    <t>Raffle 50-50 Sat</t>
  </si>
  <si>
    <t>Raffle - Baskets</t>
  </si>
  <si>
    <t>Raffle  - Clubs donation</t>
  </si>
  <si>
    <t>Donation</t>
  </si>
  <si>
    <t>Gift to LCIF</t>
  </si>
  <si>
    <t>Speaker Flag</t>
  </si>
  <si>
    <t>ID Gifts</t>
  </si>
  <si>
    <t>Necrology</t>
  </si>
  <si>
    <t>Hospitality</t>
  </si>
  <si>
    <t>Admin - Printing/supplies</t>
  </si>
  <si>
    <t>Audio Visual</t>
  </si>
  <si>
    <t>Other</t>
  </si>
  <si>
    <t>WLF Directors</t>
  </si>
  <si>
    <t>GMT/GAT/GST/GLT</t>
  </si>
  <si>
    <t>Admin PO Box</t>
  </si>
  <si>
    <t>Admin - Web site</t>
  </si>
  <si>
    <t>GAT Printing and Supplies</t>
  </si>
  <si>
    <t>GAT  Awards</t>
  </si>
  <si>
    <t>GAT (Officer training)</t>
  </si>
  <si>
    <t>GAT Teams</t>
  </si>
  <si>
    <t>2022-23</t>
  </si>
  <si>
    <t>District Governor Gifts/pins</t>
  </si>
  <si>
    <t>Service Projects</t>
  </si>
  <si>
    <t xml:space="preserve">Con Registrations </t>
  </si>
  <si>
    <t>Saturday Luncheon</t>
  </si>
  <si>
    <t>Saturday Banquet</t>
  </si>
  <si>
    <t>Raffle Basket expense</t>
  </si>
  <si>
    <t>Saturday Lunch</t>
  </si>
  <si>
    <t>Room Attrition</t>
  </si>
  <si>
    <t>Entertainment  Expense</t>
  </si>
  <si>
    <t>ID/PID Meals 'con billing'</t>
  </si>
  <si>
    <t>ID/PID Meals 'Outside Billing'</t>
  </si>
  <si>
    <t xml:space="preserve">Raffle 50/50 payout </t>
  </si>
  <si>
    <t>Service transfer Activity</t>
  </si>
  <si>
    <t>Fish Fry Income</t>
  </si>
  <si>
    <t>Interest on Savings</t>
  </si>
  <si>
    <t>Interest Cd</t>
  </si>
  <si>
    <t>Budget 2023/24</t>
  </si>
  <si>
    <t>State Convention Expenses</t>
  </si>
  <si>
    <t>2023-24</t>
  </si>
  <si>
    <t>Pins</t>
  </si>
  <si>
    <t>Tables</t>
  </si>
  <si>
    <t xml:space="preserve">Birch - Sturm Director </t>
  </si>
  <si>
    <t>Hotel Expenses</t>
  </si>
  <si>
    <t>Actual 2023-24</t>
  </si>
  <si>
    <t>Speaker Expense</t>
  </si>
  <si>
    <t>Childhood Cancer</t>
  </si>
  <si>
    <t>Grant Tornado</t>
  </si>
  <si>
    <t>Peace post Income</t>
  </si>
  <si>
    <t>Basket Raffle -Restoring Hope</t>
  </si>
  <si>
    <t>Awards</t>
  </si>
  <si>
    <t>Covention Photos</t>
  </si>
  <si>
    <t>Tornado grant expense</t>
  </si>
  <si>
    <t>Place Settings</t>
  </si>
  <si>
    <t>ALLI</t>
  </si>
  <si>
    <t>GAT major supplies tent</t>
  </si>
  <si>
    <t xml:space="preserve">Raffle Adjust </t>
  </si>
  <si>
    <t>Tornado grant repayment</t>
  </si>
  <si>
    <t>Club Continuance</t>
  </si>
  <si>
    <t xml:space="preserve">Zone Chair Expenses </t>
  </si>
  <si>
    <t>Budget 2024/25</t>
  </si>
  <si>
    <t>Actual 2024-25</t>
  </si>
  <si>
    <t>New Laptop Quickbook</t>
  </si>
  <si>
    <t>Administrative Accounts</t>
  </si>
  <si>
    <t>Bank Balance  - Administrative</t>
  </si>
  <si>
    <t>Deposits</t>
  </si>
  <si>
    <t>Outstanding Checks</t>
  </si>
  <si>
    <t>Savings</t>
  </si>
  <si>
    <t>CD</t>
  </si>
  <si>
    <t>Total Outsanding</t>
  </si>
  <si>
    <t>Adjusted Balance</t>
  </si>
  <si>
    <t>Bank Balance  - Activity</t>
  </si>
  <si>
    <t>Deposit</t>
  </si>
  <si>
    <t>Total Outstanding</t>
  </si>
  <si>
    <t>Leadership Training - Fall</t>
  </si>
  <si>
    <t>Leadership Training - Spring</t>
  </si>
  <si>
    <t>Pending Deposits</t>
  </si>
  <si>
    <t>07/01/2024 to 06/30/2025</t>
  </si>
  <si>
    <t>Dignitary Gift</t>
  </si>
  <si>
    <t>District 27-D1 Convention Budget  --  2024-25</t>
  </si>
  <si>
    <t xml:space="preserve">Administrative  Balance </t>
  </si>
  <si>
    <t xml:space="preserve">Activity Account </t>
  </si>
  <si>
    <t xml:space="preserve">   27-D1 Total Funds</t>
  </si>
  <si>
    <t>Coffee</t>
  </si>
  <si>
    <t>Club Creation</t>
  </si>
  <si>
    <t>St Mary's</t>
  </si>
  <si>
    <t>Convention Raffle Income</t>
  </si>
  <si>
    <t xml:space="preserve">Restoring Hope Baskets </t>
  </si>
  <si>
    <t>Club Raffle</t>
  </si>
  <si>
    <t>Total Income</t>
  </si>
  <si>
    <t>Hope House</t>
  </si>
  <si>
    <t>50/50  Raffle</t>
  </si>
  <si>
    <t>50/50 Pay out</t>
  </si>
  <si>
    <t>Raffle License</t>
  </si>
  <si>
    <t>Total Expense</t>
  </si>
  <si>
    <t>Baskets and Beyond</t>
  </si>
  <si>
    <t>SP -- Peter Cerniglia</t>
  </si>
  <si>
    <t>SP -- Tammy Rockenbach</t>
  </si>
  <si>
    <t>Mike Kalvin, John Elvekrog, Angie Hebel</t>
  </si>
  <si>
    <t>Spring Workshop</t>
  </si>
  <si>
    <t>6/30/2025 (Adjusted)</t>
  </si>
  <si>
    <t>06/30/2025 (Adjusted)</t>
  </si>
  <si>
    <t>Albany Lions</t>
  </si>
  <si>
    <t>Meat Schoppe</t>
  </si>
  <si>
    <t>Stacey Martin</t>
  </si>
  <si>
    <t>Leader Dog</t>
  </si>
  <si>
    <t>Restoring Hope</t>
  </si>
  <si>
    <t>Wis Pride</t>
  </si>
  <si>
    <t>Birch Strum</t>
  </si>
  <si>
    <t>Prepaid  Gov Pins</t>
  </si>
  <si>
    <t>Prepaid Web Service</t>
  </si>
  <si>
    <t>Prepaid District Conv 2026</t>
  </si>
  <si>
    <t xml:space="preserve">07/01/2024 to 6/30/2025  </t>
  </si>
  <si>
    <t xml:space="preserve">   District Expenses 2024-2025</t>
  </si>
  <si>
    <t xml:space="preserve">   District 27-D1 Income   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</si>
</sst>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 val="doubleAccounting"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232323"/>
      <name val="Arial"/>
      <family val="2"/>
    </font>
    <font>
      <b/>
      <u val="singleAccounting"/>
      <sz val="12"/>
      <color rgb="FF232323"/>
      <name val="Arial"/>
      <family val="2"/>
    </font>
    <font>
      <b/>
      <sz val="12"/>
      <color theme="1"/>
      <name val="Arial Nova"/>
      <family val="2"/>
    </font>
    <font>
      <b/>
      <u val="double"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u val="doubleAccounting"/>
      <sz val="12"/>
      <color theme="4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Arial Nova"/>
      <family val="2"/>
    </font>
    <font>
      <b/>
      <u val="double"/>
      <sz val="12"/>
      <color theme="1"/>
      <name val="Arial Nova"/>
      <family val="2"/>
    </font>
    <font>
      <b/>
      <sz val="11"/>
      <color rgb="FF232323"/>
      <name val="Arial"/>
      <family val="2"/>
    </font>
    <font>
      <sz val="12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44" fontId="0" fillId="0" borderId="0" xfId="1" applyFont="1"/>
    <xf numFmtId="0" fontId="5" fillId="0" borderId="0" xfId="0" applyFont="1" applyAlignment="1">
      <alignment horizontal="center"/>
    </xf>
    <xf numFmtId="44" fontId="6" fillId="0" borderId="0" xfId="1" applyFont="1"/>
    <xf numFmtId="44" fontId="0" fillId="0" borderId="0" xfId="0" applyNumberFormat="1"/>
    <xf numFmtId="15" fontId="5" fillId="0" borderId="0" xfId="0" applyNumberFormat="1" applyFont="1" applyAlignment="1">
      <alignment horizontal="center"/>
    </xf>
    <xf numFmtId="44" fontId="9" fillId="2" borderId="0" xfId="1" applyFont="1" applyFill="1"/>
    <xf numFmtId="0" fontId="7" fillId="0" borderId="0" xfId="0" applyFont="1"/>
    <xf numFmtId="44" fontId="7" fillId="0" borderId="0" xfId="1" applyFont="1"/>
    <xf numFmtId="44" fontId="9" fillId="0" borderId="0" xfId="1" applyFont="1"/>
    <xf numFmtId="44" fontId="7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7" fontId="7" fillId="0" borderId="0" xfId="1" applyNumberFormat="1" applyFont="1"/>
    <xf numFmtId="44" fontId="11" fillId="0" borderId="0" xfId="1" applyFont="1"/>
    <xf numFmtId="7" fontId="10" fillId="0" borderId="0" xfId="1" applyNumberFormat="1" applyFont="1" applyAlignment="1">
      <alignment horizontal="center"/>
    </xf>
    <xf numFmtId="7" fontId="7" fillId="0" borderId="0" xfId="1" applyNumberFormat="1" applyFont="1" applyAlignment="1">
      <alignment horizontal="center"/>
    </xf>
    <xf numFmtId="7" fontId="7" fillId="0" borderId="0" xfId="1" applyNumberFormat="1" applyFont="1" applyAlignment="1">
      <alignment horizontal="left"/>
    </xf>
    <xf numFmtId="44" fontId="10" fillId="0" borderId="0" xfId="1" applyFont="1"/>
    <xf numFmtId="44" fontId="12" fillId="0" borderId="0" xfId="1" applyFont="1"/>
    <xf numFmtId="0" fontId="7" fillId="0" borderId="0" xfId="0" applyFont="1" applyAlignment="1">
      <alignment horizontal="center"/>
    </xf>
    <xf numFmtId="44" fontId="13" fillId="2" borderId="0" xfId="1" applyFont="1" applyFill="1"/>
    <xf numFmtId="44" fontId="14" fillId="0" borderId="0" xfId="1" applyFont="1"/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44" fontId="8" fillId="3" borderId="0" xfId="1" applyFont="1" applyFill="1" applyAlignment="1">
      <alignment horizontal="center"/>
    </xf>
    <xf numFmtId="44" fontId="3" fillId="0" borderId="0" xfId="1" applyFont="1"/>
    <xf numFmtId="44" fontId="16" fillId="0" borderId="0" xfId="1" applyFont="1"/>
    <xf numFmtId="0" fontId="0" fillId="0" borderId="0" xfId="0" applyAlignment="1">
      <alignment wrapText="1"/>
    </xf>
    <xf numFmtId="44" fontId="11" fillId="0" borderId="0" xfId="1" applyFont="1" applyAlignment="1">
      <alignment horizontal="center"/>
    </xf>
    <xf numFmtId="37" fontId="0" fillId="0" borderId="0" xfId="0" applyNumberFormat="1"/>
    <xf numFmtId="1" fontId="0" fillId="0" borderId="0" xfId="0" applyNumberFormat="1"/>
    <xf numFmtId="44" fontId="17" fillId="0" borderId="0" xfId="1" applyFont="1"/>
    <xf numFmtId="44" fontId="3" fillId="0" borderId="0" xfId="0" applyNumberFormat="1" applyFont="1"/>
    <xf numFmtId="44" fontId="4" fillId="0" borderId="0" xfId="0" applyNumberFormat="1" applyFont="1"/>
    <xf numFmtId="44" fontId="17" fillId="0" borderId="0" xfId="0" applyNumberFormat="1" applyFont="1"/>
    <xf numFmtId="0" fontId="18" fillId="0" borderId="0" xfId="0" applyFont="1" applyAlignment="1">
      <alignment horizontal="center"/>
    </xf>
    <xf numFmtId="14" fontId="0" fillId="0" borderId="0" xfId="0" applyNumberFormat="1"/>
    <xf numFmtId="14" fontId="7" fillId="0" borderId="0" xfId="1" applyNumberFormat="1" applyFont="1" applyAlignment="1">
      <alignment horizontal="right"/>
    </xf>
    <xf numFmtId="14" fontId="7" fillId="0" borderId="0" xfId="0" applyNumberFormat="1" applyFont="1"/>
    <xf numFmtId="0" fontId="19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44" fontId="12" fillId="0" borderId="0" xfId="1" applyFont="1" applyAlignment="1">
      <alignment horizontal="center"/>
    </xf>
    <xf numFmtId="44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4" fontId="20" fillId="0" borderId="0" xfId="1" applyFont="1"/>
    <xf numFmtId="0" fontId="2" fillId="0" borderId="0" xfId="0" applyFont="1"/>
    <xf numFmtId="44" fontId="4" fillId="0" borderId="0" xfId="1" applyFont="1"/>
    <xf numFmtId="0" fontId="18" fillId="0" borderId="0" xfId="0" applyFont="1"/>
    <xf numFmtId="44" fontId="21" fillId="0" borderId="0" xfId="1" applyFont="1"/>
    <xf numFmtId="44" fontId="22" fillId="0" borderId="0" xfId="1" applyFont="1"/>
    <xf numFmtId="44" fontId="23" fillId="0" borderId="0" xfId="1" applyFont="1" applyAlignment="1">
      <alignment horizontal="right"/>
    </xf>
    <xf numFmtId="44" fontId="24" fillId="0" borderId="0" xfId="1" applyFont="1"/>
    <xf numFmtId="44" fontId="25" fillId="0" borderId="0" xfId="1" applyFont="1" applyAlignment="1">
      <alignment horizontal="right"/>
    </xf>
    <xf numFmtId="0" fontId="26" fillId="0" borderId="0" xfId="0" applyFont="1" applyAlignment="1">
      <alignment horizontal="center"/>
    </xf>
    <xf numFmtId="37" fontId="18" fillId="0" borderId="0" xfId="0" applyNumberFormat="1" applyFont="1"/>
    <xf numFmtId="37" fontId="26" fillId="0" borderId="0" xfId="0" applyNumberFormat="1" applyFont="1" applyAlignment="1">
      <alignment horizontal="center"/>
    </xf>
    <xf numFmtId="37" fontId="18" fillId="0" borderId="0" xfId="0" applyNumberFormat="1" applyFont="1" applyAlignment="1">
      <alignment horizontal="center"/>
    </xf>
    <xf numFmtId="0" fontId="26" fillId="0" borderId="0" xfId="0" applyFont="1"/>
    <xf numFmtId="44" fontId="26" fillId="3" borderId="0" xfId="1" applyFont="1" applyFill="1" applyAlignment="1">
      <alignment horizontal="center"/>
    </xf>
    <xf numFmtId="44" fontId="18" fillId="0" borderId="0" xfId="1" applyFont="1"/>
    <xf numFmtId="44" fontId="27" fillId="0" borderId="0" xfId="1" applyFont="1"/>
    <xf numFmtId="44" fontId="28" fillId="0" borderId="0" xfId="1" applyFont="1"/>
    <xf numFmtId="44" fontId="29" fillId="2" borderId="0" xfId="1" applyFont="1" applyFill="1"/>
    <xf numFmtId="44" fontId="28" fillId="0" borderId="0" xfId="0" applyNumberFormat="1" applyFont="1"/>
    <xf numFmtId="44" fontId="30" fillId="0" borderId="0" xfId="1" applyFont="1"/>
    <xf numFmtId="44" fontId="31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23" fillId="0" borderId="0" xfId="1" applyFont="1"/>
    <xf numFmtId="44" fontId="32" fillId="0" borderId="0" xfId="1" applyFont="1" applyAlignment="1">
      <alignment horizontal="right"/>
    </xf>
    <xf numFmtId="44" fontId="33" fillId="0" borderId="0" xfId="1" applyFont="1"/>
    <xf numFmtId="14" fontId="7" fillId="0" borderId="0" xfId="0" applyNumberFormat="1" applyFont="1" applyAlignment="1">
      <alignment horizontal="center"/>
    </xf>
    <xf numFmtId="4" fontId="34" fillId="0" borderId="0" xfId="0" applyNumberFormat="1" applyFont="1"/>
    <xf numFmtId="14" fontId="17" fillId="0" borderId="0" xfId="1" applyNumberFormat="1" applyFont="1" applyAlignment="1">
      <alignment horizontal="center"/>
    </xf>
    <xf numFmtId="44" fontId="7" fillId="0" borderId="0" xfId="0" applyNumberFormat="1" applyFont="1"/>
    <xf numFmtId="0" fontId="35" fillId="0" borderId="0" xfId="0" applyFont="1"/>
    <xf numFmtId="44" fontId="1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44" fontId="15" fillId="0" borderId="0" xfId="1" applyFont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6"/>
  <sheetViews>
    <sheetView tabSelected="1" zoomScale="91" zoomScaleNormal="91" workbookViewId="0">
      <pane ySplit="1" topLeftCell="A2" activePane="bottomLeft" state="frozen"/>
      <selection activeCell="B1" sqref="B1"/>
      <selection pane="bottomLeft" activeCell="A4" sqref="A4"/>
    </sheetView>
  </sheetViews>
  <sheetFormatPr defaultRowHeight="15.6" x14ac:dyDescent="0.3"/>
  <cols>
    <col min="1" max="1" width="29" customWidth="1"/>
    <col min="2" max="2" width="35.44140625" style="50" customWidth="1"/>
    <col min="3" max="3" width="15.109375" customWidth="1"/>
    <col min="4" max="4" width="18" customWidth="1"/>
    <col min="5" max="5" width="15.109375" style="8" customWidth="1"/>
    <col min="6" max="6" width="16.44140625" style="62" customWidth="1"/>
    <col min="7" max="7" width="16" customWidth="1"/>
    <col min="8" max="8" width="12.109375" style="1" bestFit="1" customWidth="1"/>
  </cols>
  <sheetData>
    <row r="1" spans="1:8" ht="18" x14ac:dyDescent="0.35">
      <c r="A1" s="81" t="s">
        <v>167</v>
      </c>
      <c r="B1" s="81"/>
      <c r="C1" s="81"/>
      <c r="D1" s="81"/>
      <c r="E1" s="81"/>
      <c r="F1" s="81"/>
    </row>
    <row r="2" spans="1:8" x14ac:dyDescent="0.3">
      <c r="A2" s="84" t="s">
        <v>165</v>
      </c>
      <c r="B2" s="85"/>
      <c r="C2" s="85"/>
      <c r="D2" s="85"/>
      <c r="E2" s="85"/>
      <c r="F2" s="85"/>
    </row>
    <row r="3" spans="1:8" ht="18" x14ac:dyDescent="0.35">
      <c r="A3" s="5"/>
      <c r="B3" s="36"/>
      <c r="C3" s="25" t="s">
        <v>90</v>
      </c>
      <c r="D3" s="24" t="s">
        <v>97</v>
      </c>
      <c r="E3" s="25" t="s">
        <v>113</v>
      </c>
      <c r="F3" s="61" t="s">
        <v>114</v>
      </c>
      <c r="H3"/>
    </row>
    <row r="4" spans="1:8" x14ac:dyDescent="0.3">
      <c r="B4" s="50" t="s">
        <v>0</v>
      </c>
      <c r="C4" s="1">
        <v>12635.28</v>
      </c>
      <c r="D4" s="1">
        <v>12656.44</v>
      </c>
      <c r="E4" s="1">
        <v>13000</v>
      </c>
      <c r="F4" s="62">
        <v>12593.21</v>
      </c>
      <c r="G4" s="48"/>
      <c r="H4"/>
    </row>
    <row r="5" spans="1:8" x14ac:dyDescent="0.3">
      <c r="B5" s="50" t="s">
        <v>1</v>
      </c>
      <c r="C5" s="1">
        <v>21834.52</v>
      </c>
      <c r="D5" s="1">
        <v>20440.84</v>
      </c>
      <c r="E5" s="1">
        <v>20440</v>
      </c>
      <c r="F5" s="62">
        <v>20338.55</v>
      </c>
      <c r="H5"/>
    </row>
    <row r="6" spans="1:8" x14ac:dyDescent="0.3">
      <c r="B6" s="50" t="s">
        <v>2</v>
      </c>
      <c r="C6" s="1">
        <v>629.88</v>
      </c>
      <c r="D6" s="1">
        <v>629.88</v>
      </c>
      <c r="E6" s="1">
        <v>630</v>
      </c>
      <c r="F6" s="62">
        <v>619.02</v>
      </c>
      <c r="H6"/>
    </row>
    <row r="7" spans="1:8" x14ac:dyDescent="0.3">
      <c r="A7" t="s">
        <v>3</v>
      </c>
      <c r="C7" s="1"/>
      <c r="D7" s="1"/>
      <c r="E7" s="1"/>
      <c r="H7"/>
    </row>
    <row r="8" spans="1:8" x14ac:dyDescent="0.3">
      <c r="B8" s="50" t="s">
        <v>4</v>
      </c>
      <c r="C8" s="1">
        <v>0</v>
      </c>
      <c r="D8" s="1"/>
      <c r="E8" s="1"/>
      <c r="F8" s="62">
        <v>200</v>
      </c>
      <c r="H8"/>
    </row>
    <row r="9" spans="1:8" x14ac:dyDescent="0.3">
      <c r="B9" s="50" t="s">
        <v>34</v>
      </c>
      <c r="C9" s="1">
        <v>170</v>
      </c>
      <c r="D9" s="1">
        <v>88</v>
      </c>
      <c r="E9" s="1">
        <v>100</v>
      </c>
      <c r="F9" s="62">
        <v>188</v>
      </c>
      <c r="H9"/>
    </row>
    <row r="10" spans="1:8" x14ac:dyDescent="0.3">
      <c r="B10" s="50" t="s">
        <v>88</v>
      </c>
      <c r="C10" s="1">
        <v>90</v>
      </c>
      <c r="D10" s="1">
        <v>127.43</v>
      </c>
      <c r="E10" s="1">
        <v>120</v>
      </c>
      <c r="F10" s="62">
        <v>134.96</v>
      </c>
      <c r="G10" s="4"/>
      <c r="H10" s="4"/>
    </row>
    <row r="11" spans="1:8" x14ac:dyDescent="0.3">
      <c r="B11" s="50" t="s">
        <v>89</v>
      </c>
      <c r="C11" s="1">
        <v>70</v>
      </c>
      <c r="D11" s="1">
        <v>154.5</v>
      </c>
      <c r="E11" s="1">
        <v>160</v>
      </c>
      <c r="F11" s="62">
        <v>278.57</v>
      </c>
      <c r="G11" s="4"/>
      <c r="H11"/>
    </row>
    <row r="12" spans="1:8" x14ac:dyDescent="0.3">
      <c r="A12" t="s">
        <v>72</v>
      </c>
      <c r="B12" s="36" t="s">
        <v>56</v>
      </c>
      <c r="C12" s="1"/>
      <c r="D12" s="1"/>
      <c r="E12" s="1"/>
      <c r="F12" s="62">
        <v>15</v>
      </c>
      <c r="H12"/>
    </row>
    <row r="13" spans="1:8" x14ac:dyDescent="0.3">
      <c r="B13" s="50" t="s">
        <v>71</v>
      </c>
      <c r="C13" s="1">
        <v>3700.5</v>
      </c>
      <c r="D13" s="1">
        <v>3337</v>
      </c>
      <c r="E13" s="1">
        <v>3400</v>
      </c>
      <c r="F13" s="62">
        <v>1760</v>
      </c>
      <c r="H13"/>
    </row>
    <row r="14" spans="1:8" x14ac:dyDescent="0.3">
      <c r="B14" s="50" t="s">
        <v>152</v>
      </c>
      <c r="C14" s="1"/>
      <c r="D14" s="1"/>
      <c r="E14" s="1"/>
      <c r="F14" s="62">
        <v>1357</v>
      </c>
      <c r="H14"/>
    </row>
    <row r="15" spans="1:8" x14ac:dyDescent="0.3">
      <c r="B15" s="50" t="s">
        <v>101</v>
      </c>
      <c r="C15" s="1"/>
      <c r="D15" s="1">
        <v>11.95</v>
      </c>
      <c r="E15" s="1"/>
      <c r="H15"/>
    </row>
    <row r="16" spans="1:8" x14ac:dyDescent="0.3">
      <c r="B16" s="50" t="s">
        <v>107</v>
      </c>
      <c r="C16" s="1"/>
      <c r="D16" s="1">
        <v>100</v>
      </c>
      <c r="E16" s="1">
        <v>100</v>
      </c>
      <c r="H16"/>
    </row>
    <row r="17" spans="1:8" x14ac:dyDescent="0.3">
      <c r="B17" s="50" t="s">
        <v>37</v>
      </c>
      <c r="C17" s="1">
        <v>300</v>
      </c>
      <c r="D17" s="1"/>
      <c r="E17" s="1"/>
      <c r="H17"/>
    </row>
    <row r="18" spans="1:8" x14ac:dyDescent="0.3">
      <c r="B18" s="50" t="s">
        <v>5</v>
      </c>
      <c r="C18" s="1">
        <v>500</v>
      </c>
      <c r="D18" s="1"/>
      <c r="E18" s="1">
        <v>500</v>
      </c>
      <c r="H18"/>
    </row>
    <row r="19" spans="1:8" x14ac:dyDescent="0.3">
      <c r="A19" t="s">
        <v>64</v>
      </c>
      <c r="C19" s="1"/>
      <c r="D19" s="1"/>
      <c r="E19" s="1"/>
      <c r="H19"/>
    </row>
    <row r="20" spans="1:8" x14ac:dyDescent="0.3">
      <c r="B20" s="69" t="s">
        <v>87</v>
      </c>
      <c r="C20" s="1">
        <v>900</v>
      </c>
      <c r="D20" s="1">
        <v>980</v>
      </c>
      <c r="E20" s="1">
        <v>900</v>
      </c>
      <c r="F20" s="62">
        <v>1020</v>
      </c>
      <c r="G20" s="48"/>
      <c r="H20"/>
    </row>
    <row r="21" spans="1:8" x14ac:dyDescent="0.3">
      <c r="B21" s="50" t="s">
        <v>6</v>
      </c>
      <c r="C21" s="1"/>
      <c r="D21" s="1">
        <v>1055</v>
      </c>
      <c r="E21" s="1"/>
      <c r="H21"/>
    </row>
    <row r="22" spans="1:8" x14ac:dyDescent="0.3">
      <c r="B22" s="50" t="s">
        <v>100</v>
      </c>
      <c r="C22" s="1"/>
      <c r="D22" s="1">
        <v>10000</v>
      </c>
      <c r="E22" s="1"/>
      <c r="H22"/>
    </row>
    <row r="23" spans="1:8" ht="16.5" customHeight="1" x14ac:dyDescent="0.3">
      <c r="A23" t="s">
        <v>7</v>
      </c>
      <c r="C23" s="1"/>
      <c r="D23" s="1"/>
      <c r="E23" s="1"/>
      <c r="H23"/>
    </row>
    <row r="24" spans="1:8" x14ac:dyDescent="0.3">
      <c r="B24" s="50" t="s">
        <v>8</v>
      </c>
      <c r="C24" s="1">
        <f>+Sheet2!B16</f>
        <v>22141.66</v>
      </c>
      <c r="D24" s="1">
        <f>+Sheet2!D16</f>
        <v>17086</v>
      </c>
      <c r="E24" s="1">
        <v>21000</v>
      </c>
      <c r="F24" s="62">
        <f>+Sheet2!E16</f>
        <v>17484</v>
      </c>
      <c r="H24"/>
    </row>
    <row r="25" spans="1:8" ht="17.399999999999999" x14ac:dyDescent="0.45">
      <c r="B25" s="50" t="s">
        <v>9</v>
      </c>
      <c r="C25" s="26">
        <v>58000</v>
      </c>
      <c r="D25" s="26">
        <f>+Sheet3!C21</f>
        <v>0</v>
      </c>
      <c r="E25" s="47">
        <v>0</v>
      </c>
      <c r="F25" s="63">
        <v>0</v>
      </c>
      <c r="H25"/>
    </row>
    <row r="26" spans="1:8" ht="17.25" customHeight="1" x14ac:dyDescent="0.45">
      <c r="A26" s="83" t="s">
        <v>10</v>
      </c>
      <c r="B26" s="83"/>
      <c r="C26" s="6">
        <f>SUM(C4:C25)</f>
        <v>120971.84</v>
      </c>
      <c r="D26" s="6">
        <f>SUM(D4:D25)</f>
        <v>66667.039999999994</v>
      </c>
      <c r="E26" s="49">
        <f>SUM(E4:E25)</f>
        <v>60350</v>
      </c>
      <c r="F26" s="64">
        <f>SUM(F4:F25)</f>
        <v>55988.30999999999</v>
      </c>
      <c r="G26" s="4"/>
      <c r="H26"/>
    </row>
    <row r="27" spans="1:8" ht="17.25" customHeight="1" x14ac:dyDescent="0.45">
      <c r="A27" s="23"/>
      <c r="B27" s="69"/>
      <c r="C27" s="6"/>
      <c r="D27" s="21"/>
      <c r="E27" s="6"/>
      <c r="F27" s="65"/>
      <c r="H27"/>
    </row>
    <row r="28" spans="1:8" ht="20.25" customHeight="1" x14ac:dyDescent="0.35">
      <c r="A28" s="81" t="s">
        <v>166</v>
      </c>
      <c r="B28" s="81"/>
      <c r="C28" s="81"/>
      <c r="D28" s="81"/>
      <c r="E28" s="81"/>
      <c r="F28" s="81"/>
      <c r="H28"/>
    </row>
    <row r="29" spans="1:8" ht="20.25" customHeight="1" x14ac:dyDescent="0.3">
      <c r="A29" s="85" t="s">
        <v>130</v>
      </c>
      <c r="B29" s="85"/>
      <c r="C29" s="85"/>
      <c r="D29" s="85"/>
      <c r="E29" s="85"/>
      <c r="F29" s="85"/>
      <c r="H29"/>
    </row>
    <row r="30" spans="1:8" ht="18" x14ac:dyDescent="0.35">
      <c r="A30" s="2"/>
      <c r="B30" s="36"/>
      <c r="C30" s="25" t="s">
        <v>90</v>
      </c>
      <c r="D30" s="24" t="s">
        <v>97</v>
      </c>
      <c r="E30" s="25" t="s">
        <v>113</v>
      </c>
      <c r="F30" s="61" t="s">
        <v>114</v>
      </c>
      <c r="H30"/>
    </row>
    <row r="31" spans="1:8" x14ac:dyDescent="0.3">
      <c r="A31" t="s">
        <v>11</v>
      </c>
      <c r="B31" s="50" t="s">
        <v>1</v>
      </c>
      <c r="C31" s="4">
        <v>21834.52</v>
      </c>
      <c r="D31" s="1">
        <v>20440.84</v>
      </c>
      <c r="E31" s="1">
        <v>20440</v>
      </c>
      <c r="F31" s="62">
        <v>20338.55</v>
      </c>
      <c r="H31"/>
    </row>
    <row r="32" spans="1:8" x14ac:dyDescent="0.3">
      <c r="B32" s="50" t="s">
        <v>2</v>
      </c>
      <c r="C32" s="4">
        <v>629.88</v>
      </c>
      <c r="D32" s="1">
        <v>629.88</v>
      </c>
      <c r="E32" s="1">
        <v>630</v>
      </c>
      <c r="F32" s="62">
        <v>619.02</v>
      </c>
      <c r="H32"/>
    </row>
    <row r="33" spans="1:8" x14ac:dyDescent="0.3">
      <c r="A33" t="s">
        <v>16</v>
      </c>
      <c r="B33" s="50" t="s">
        <v>17</v>
      </c>
      <c r="C33" s="4">
        <v>250</v>
      </c>
      <c r="D33" s="1">
        <v>324.45999999999998</v>
      </c>
      <c r="E33" s="1">
        <v>250</v>
      </c>
      <c r="F33" s="62">
        <v>484.29</v>
      </c>
      <c r="H33"/>
    </row>
    <row r="34" spans="1:8" x14ac:dyDescent="0.3">
      <c r="B34" s="50" t="s">
        <v>65</v>
      </c>
      <c r="C34" s="4">
        <v>1134</v>
      </c>
      <c r="D34" s="1">
        <v>965.16</v>
      </c>
      <c r="E34" s="1">
        <v>1000</v>
      </c>
      <c r="F34" s="62">
        <v>992.22</v>
      </c>
      <c r="G34" s="48"/>
      <c r="H34"/>
    </row>
    <row r="35" spans="1:8" x14ac:dyDescent="0.3">
      <c r="B35" s="50" t="s">
        <v>18</v>
      </c>
      <c r="C35" s="4">
        <v>780</v>
      </c>
      <c r="D35" s="1"/>
      <c r="E35" s="1">
        <v>500</v>
      </c>
      <c r="F35" s="62">
        <v>500</v>
      </c>
      <c r="H35"/>
    </row>
    <row r="36" spans="1:8" x14ac:dyDescent="0.3">
      <c r="B36" s="50" t="s">
        <v>95</v>
      </c>
      <c r="C36" s="4">
        <v>500</v>
      </c>
      <c r="D36" s="1"/>
      <c r="E36" s="1">
        <v>500</v>
      </c>
      <c r="H36"/>
    </row>
    <row r="37" spans="1:8" x14ac:dyDescent="0.3">
      <c r="A37" t="s">
        <v>72</v>
      </c>
      <c r="B37" s="50" t="s">
        <v>69</v>
      </c>
      <c r="C37" s="4">
        <v>226.5</v>
      </c>
      <c r="D37" s="1">
        <v>463.71</v>
      </c>
      <c r="E37" s="1">
        <v>400</v>
      </c>
      <c r="F37" s="62">
        <v>40.590000000000003</v>
      </c>
      <c r="H37"/>
    </row>
    <row r="38" spans="1:8" x14ac:dyDescent="0.3">
      <c r="B38" s="50" t="s">
        <v>70</v>
      </c>
      <c r="C38" s="4">
        <v>447.76</v>
      </c>
      <c r="D38" s="1">
        <v>20</v>
      </c>
      <c r="E38" s="1">
        <v>400</v>
      </c>
      <c r="H38"/>
    </row>
    <row r="39" spans="1:8" x14ac:dyDescent="0.3">
      <c r="B39" s="50" t="s">
        <v>108</v>
      </c>
      <c r="C39" s="4">
        <v>649</v>
      </c>
      <c r="D39" s="1">
        <v>108.04</v>
      </c>
      <c r="E39" s="1">
        <v>500</v>
      </c>
      <c r="H39"/>
    </row>
    <row r="40" spans="1:8" x14ac:dyDescent="0.3">
      <c r="B40" s="50" t="s">
        <v>66</v>
      </c>
      <c r="C40" s="4">
        <v>384</v>
      </c>
      <c r="D40" s="1">
        <v>57</v>
      </c>
      <c r="E40" s="1">
        <v>600</v>
      </c>
      <c r="F40" s="62">
        <v>260.83999999999997</v>
      </c>
      <c r="H40"/>
    </row>
    <row r="41" spans="1:8" x14ac:dyDescent="0.3">
      <c r="B41" s="50" t="s">
        <v>112</v>
      </c>
      <c r="C41" s="4">
        <v>515.91999999999996</v>
      </c>
      <c r="D41" s="1"/>
      <c r="E41" s="1">
        <v>200</v>
      </c>
      <c r="F41" s="62">
        <v>728.31</v>
      </c>
      <c r="H41"/>
    </row>
    <row r="42" spans="1:8" x14ac:dyDescent="0.3">
      <c r="B42" s="50" t="s">
        <v>29</v>
      </c>
      <c r="C42" s="4">
        <v>1200</v>
      </c>
      <c r="D42" s="1">
        <v>825</v>
      </c>
      <c r="E42" s="1">
        <v>825</v>
      </c>
      <c r="F42" s="62">
        <v>900</v>
      </c>
      <c r="H42" s="4"/>
    </row>
    <row r="43" spans="1:8" x14ac:dyDescent="0.3">
      <c r="B43" s="50" t="s">
        <v>127</v>
      </c>
      <c r="C43" s="4">
        <v>2510.96</v>
      </c>
      <c r="D43" s="1">
        <v>2430.75</v>
      </c>
      <c r="E43" s="1">
        <v>2500</v>
      </c>
      <c r="F43" s="62">
        <v>1899.96</v>
      </c>
      <c r="H43"/>
    </row>
    <row r="44" spans="1:8" x14ac:dyDescent="0.3">
      <c r="B44" s="50" t="s">
        <v>128</v>
      </c>
      <c r="C44" s="4">
        <v>1878.99</v>
      </c>
      <c r="D44" s="1">
        <v>1727.26</v>
      </c>
      <c r="E44" s="1">
        <v>1500</v>
      </c>
      <c r="F44" s="62">
        <v>2052.84</v>
      </c>
      <c r="G44" s="48"/>
      <c r="H44"/>
    </row>
    <row r="45" spans="1:8" x14ac:dyDescent="0.3">
      <c r="A45" t="s">
        <v>19</v>
      </c>
      <c r="B45" s="50" t="s">
        <v>20</v>
      </c>
      <c r="C45" s="4">
        <v>1000</v>
      </c>
      <c r="D45" s="1"/>
      <c r="E45" s="1"/>
      <c r="G45" s="48"/>
      <c r="H45"/>
    </row>
    <row r="46" spans="1:8" x14ac:dyDescent="0.3">
      <c r="B46" s="50" t="s">
        <v>74</v>
      </c>
      <c r="C46" s="4">
        <v>400</v>
      </c>
      <c r="D46" s="1">
        <v>392.69</v>
      </c>
      <c r="E46" s="1">
        <v>633</v>
      </c>
      <c r="F46" s="62">
        <v>200</v>
      </c>
      <c r="H46"/>
    </row>
    <row r="47" spans="1:8" x14ac:dyDescent="0.3">
      <c r="B47" s="50" t="s">
        <v>21</v>
      </c>
      <c r="C47" s="4">
        <v>1500</v>
      </c>
      <c r="D47" s="1">
        <v>661</v>
      </c>
      <c r="E47" s="1">
        <v>1000</v>
      </c>
      <c r="F47" s="62">
        <v>440.5</v>
      </c>
      <c r="H47"/>
    </row>
    <row r="48" spans="1:8" x14ac:dyDescent="0.3">
      <c r="B48" s="50" t="s">
        <v>22</v>
      </c>
      <c r="C48" s="4">
        <v>1500</v>
      </c>
      <c r="D48" s="1">
        <v>596</v>
      </c>
      <c r="E48" s="1">
        <v>1000</v>
      </c>
      <c r="F48" s="62">
        <v>464</v>
      </c>
    </row>
    <row r="49" spans="1:8" x14ac:dyDescent="0.3">
      <c r="B49" s="50" t="s">
        <v>99</v>
      </c>
      <c r="C49" s="4"/>
      <c r="D49" s="1">
        <v>1055</v>
      </c>
      <c r="E49" s="1"/>
      <c r="H49"/>
    </row>
    <row r="50" spans="1:8" x14ac:dyDescent="0.3">
      <c r="B50" s="50" t="s">
        <v>23</v>
      </c>
      <c r="C50" s="4"/>
      <c r="D50" s="1"/>
      <c r="E50" s="1"/>
      <c r="G50" s="48"/>
      <c r="H50"/>
    </row>
    <row r="51" spans="1:8" x14ac:dyDescent="0.3">
      <c r="B51" s="50" t="s">
        <v>24</v>
      </c>
      <c r="C51" s="4"/>
      <c r="D51" s="1"/>
      <c r="E51" s="1">
        <v>500</v>
      </c>
      <c r="F51" s="62">
        <v>500</v>
      </c>
      <c r="H51" s="4"/>
    </row>
    <row r="52" spans="1:8" x14ac:dyDescent="0.3">
      <c r="B52" s="50" t="s">
        <v>25</v>
      </c>
      <c r="C52" s="4"/>
      <c r="D52" s="1">
        <v>435</v>
      </c>
      <c r="E52" s="1">
        <v>500</v>
      </c>
      <c r="H52"/>
    </row>
    <row r="53" spans="1:8" x14ac:dyDescent="0.3">
      <c r="B53" s="50" t="s">
        <v>26</v>
      </c>
      <c r="C53" s="4">
        <v>500</v>
      </c>
      <c r="D53" s="1"/>
      <c r="E53" s="1">
        <v>500</v>
      </c>
      <c r="H53"/>
    </row>
    <row r="54" spans="1:8" x14ac:dyDescent="0.3">
      <c r="B54" s="50" t="s">
        <v>27</v>
      </c>
      <c r="C54" s="4"/>
      <c r="D54" s="1"/>
      <c r="E54" s="1">
        <v>200</v>
      </c>
      <c r="H54"/>
    </row>
    <row r="55" spans="1:8" x14ac:dyDescent="0.3">
      <c r="B55" s="50" t="s">
        <v>31</v>
      </c>
      <c r="C55" s="4"/>
      <c r="D55" s="1"/>
      <c r="E55" s="1">
        <v>200</v>
      </c>
      <c r="F55" s="62">
        <v>136</v>
      </c>
      <c r="H55"/>
    </row>
    <row r="56" spans="1:8" x14ac:dyDescent="0.3">
      <c r="B56" s="50" t="s">
        <v>28</v>
      </c>
      <c r="C56" s="4">
        <v>400</v>
      </c>
      <c r="D56" s="1">
        <v>66</v>
      </c>
      <c r="E56" s="1">
        <v>100</v>
      </c>
      <c r="F56" s="62">
        <v>102</v>
      </c>
      <c r="H56"/>
    </row>
    <row r="57" spans="1:8" x14ac:dyDescent="0.3">
      <c r="A57" t="s">
        <v>12</v>
      </c>
      <c r="B57" s="50" t="s">
        <v>13</v>
      </c>
      <c r="C57" s="4">
        <v>4000</v>
      </c>
      <c r="D57" s="1">
        <v>3258.39</v>
      </c>
      <c r="E57" s="1">
        <v>4000</v>
      </c>
      <c r="F57" s="62">
        <v>3329.59</v>
      </c>
      <c r="H57"/>
    </row>
    <row r="58" spans="1:8" x14ac:dyDescent="0.3">
      <c r="B58" s="50" t="s">
        <v>67</v>
      </c>
      <c r="C58" s="4">
        <v>234</v>
      </c>
      <c r="D58" s="1">
        <v>246</v>
      </c>
      <c r="E58" s="1">
        <v>246</v>
      </c>
      <c r="F58" s="62">
        <v>246</v>
      </c>
      <c r="H58"/>
    </row>
    <row r="59" spans="1:8" x14ac:dyDescent="0.3">
      <c r="B59" s="50" t="s">
        <v>111</v>
      </c>
      <c r="C59" s="4"/>
      <c r="D59" s="1">
        <v>69</v>
      </c>
      <c r="E59" s="1">
        <v>100</v>
      </c>
      <c r="F59" s="62">
        <v>608.78</v>
      </c>
      <c r="H59"/>
    </row>
    <row r="60" spans="1:8" x14ac:dyDescent="0.3">
      <c r="B60" s="50" t="s">
        <v>137</v>
      </c>
      <c r="C60" s="4"/>
      <c r="D60" s="1"/>
      <c r="E60" s="1"/>
      <c r="F60" s="62">
        <v>168.79</v>
      </c>
      <c r="H60"/>
    </row>
    <row r="61" spans="1:8" x14ac:dyDescent="0.3">
      <c r="B61" s="50" t="s">
        <v>131</v>
      </c>
      <c r="C61" s="4"/>
      <c r="D61" s="1"/>
      <c r="E61" s="1"/>
      <c r="F61" s="62">
        <v>250</v>
      </c>
      <c r="H61"/>
    </row>
    <row r="62" spans="1:8" x14ac:dyDescent="0.3">
      <c r="B62" s="50" t="s">
        <v>62</v>
      </c>
      <c r="C62" s="4">
        <v>150</v>
      </c>
      <c r="D62" s="1">
        <v>63.26</v>
      </c>
      <c r="E62" s="1">
        <v>80</v>
      </c>
      <c r="F62" s="62">
        <v>143.31</v>
      </c>
      <c r="H62"/>
    </row>
    <row r="63" spans="1:8" x14ac:dyDescent="0.3">
      <c r="B63" s="50" t="s">
        <v>35</v>
      </c>
      <c r="C63" s="4">
        <v>182.38</v>
      </c>
      <c r="D63" s="1">
        <v>216.18</v>
      </c>
      <c r="E63" s="1">
        <v>220</v>
      </c>
      <c r="F63" s="62">
        <v>219</v>
      </c>
      <c r="G63" s="4"/>
      <c r="H63" s="4"/>
    </row>
    <row r="64" spans="1:8" x14ac:dyDescent="0.3">
      <c r="B64" s="50" t="s">
        <v>33</v>
      </c>
      <c r="C64" s="4">
        <v>125.55</v>
      </c>
      <c r="D64" s="1">
        <v>45.34</v>
      </c>
      <c r="E64" s="1">
        <v>50</v>
      </c>
      <c r="F64" s="62">
        <v>161</v>
      </c>
      <c r="H64"/>
    </row>
    <row r="65" spans="1:13" x14ac:dyDescent="0.3">
      <c r="B65" s="50" t="s">
        <v>68</v>
      </c>
      <c r="C65" s="4"/>
      <c r="D65" s="1">
        <v>20.99</v>
      </c>
      <c r="E65" s="1">
        <v>30</v>
      </c>
      <c r="F65" s="62">
        <v>71.459999999999994</v>
      </c>
      <c r="H65"/>
    </row>
    <row r="66" spans="1:13" x14ac:dyDescent="0.3">
      <c r="B66" s="50" t="s">
        <v>32</v>
      </c>
      <c r="C66" s="4"/>
      <c r="D66" s="1"/>
      <c r="E66" s="1"/>
      <c r="H66"/>
    </row>
    <row r="67" spans="1:13" x14ac:dyDescent="0.3">
      <c r="B67" s="50" t="s">
        <v>115</v>
      </c>
      <c r="C67" s="4"/>
      <c r="D67" s="1"/>
      <c r="E67" s="1">
        <v>800</v>
      </c>
      <c r="F67" s="62">
        <v>869.5</v>
      </c>
      <c r="G67" s="48"/>
      <c r="H67"/>
    </row>
    <row r="68" spans="1:13" x14ac:dyDescent="0.3">
      <c r="B68" s="50" t="s">
        <v>110</v>
      </c>
      <c r="C68" s="4"/>
      <c r="D68" s="1">
        <v>4745.49</v>
      </c>
      <c r="E68" s="1"/>
      <c r="H68"/>
    </row>
    <row r="69" spans="1:13" x14ac:dyDescent="0.3">
      <c r="B69" s="50" t="s">
        <v>105</v>
      </c>
      <c r="C69" s="4"/>
      <c r="D69" s="1">
        <v>5254.51</v>
      </c>
      <c r="E69" s="1"/>
      <c r="H69"/>
    </row>
    <row r="70" spans="1:13" x14ac:dyDescent="0.3">
      <c r="B70" s="50" t="s">
        <v>14</v>
      </c>
      <c r="C70" s="4">
        <v>250</v>
      </c>
      <c r="D70" s="1">
        <v>175.46</v>
      </c>
      <c r="E70" s="1"/>
      <c r="F70" s="62">
        <v>0</v>
      </c>
      <c r="H70"/>
    </row>
    <row r="71" spans="1:13" x14ac:dyDescent="0.3">
      <c r="B71" s="50" t="s">
        <v>15</v>
      </c>
      <c r="C71" s="4">
        <f>+Sheet2!D49</f>
        <v>22099.11</v>
      </c>
      <c r="D71" s="1">
        <f>+Sheet2!D49</f>
        <v>22099.11</v>
      </c>
      <c r="E71" s="1">
        <v>21000</v>
      </c>
      <c r="F71" s="62">
        <f>+Sheet2!E49</f>
        <v>22705.79</v>
      </c>
      <c r="H71"/>
    </row>
    <row r="72" spans="1:13" ht="17.399999999999999" x14ac:dyDescent="0.45">
      <c r="A72" t="s">
        <v>36</v>
      </c>
      <c r="B72" s="50" t="s">
        <v>91</v>
      </c>
      <c r="C72" s="33">
        <v>56000</v>
      </c>
      <c r="D72" s="26">
        <f>+Sheet3!D57</f>
        <v>0</v>
      </c>
      <c r="E72" s="26">
        <v>0</v>
      </c>
      <c r="F72" s="63">
        <v>0</v>
      </c>
      <c r="H72"/>
      <c r="M72" s="70"/>
    </row>
    <row r="73" spans="1:13" ht="17.399999999999999" x14ac:dyDescent="0.45">
      <c r="C73" s="34">
        <f>SUM(C31:C72)</f>
        <v>121282.57</v>
      </c>
      <c r="D73" s="34">
        <f>SUM(D31:D72)</f>
        <v>67391.51999999999</v>
      </c>
      <c r="E73" s="49">
        <f>SUM(E31:E72)</f>
        <v>61404</v>
      </c>
      <c r="F73" s="66">
        <f>SUM(F31:F72)</f>
        <v>59432.340000000004</v>
      </c>
      <c r="H73" s="4"/>
    </row>
    <row r="74" spans="1:13" ht="17.399999999999999" x14ac:dyDescent="0.45">
      <c r="B74" s="50" t="s">
        <v>30</v>
      </c>
      <c r="C74" s="27">
        <f>+C26-C73</f>
        <v>-310.73000000001048</v>
      </c>
      <c r="D74" s="27">
        <f>+D26-D73</f>
        <v>-724.47999999999593</v>
      </c>
      <c r="E74" s="27">
        <f>+E26-E73</f>
        <v>-1054</v>
      </c>
      <c r="F74" s="67">
        <f>+F26-F73</f>
        <v>-3444.0300000000134</v>
      </c>
    </row>
    <row r="75" spans="1:13" ht="17.399999999999999" x14ac:dyDescent="0.45">
      <c r="C75" s="27"/>
      <c r="D75" s="27"/>
      <c r="E75" s="27"/>
      <c r="F75" s="67"/>
    </row>
    <row r="76" spans="1:13" ht="17.399999999999999" x14ac:dyDescent="0.45">
      <c r="C76" s="27"/>
      <c r="D76" s="27"/>
      <c r="E76" s="27"/>
      <c r="F76" s="67"/>
    </row>
    <row r="77" spans="1:13" ht="17.399999999999999" x14ac:dyDescent="0.45">
      <c r="C77" s="27"/>
      <c r="D77" s="27"/>
      <c r="E77" s="27"/>
      <c r="F77" s="67"/>
    </row>
    <row r="78" spans="1:13" ht="17.399999999999999" x14ac:dyDescent="0.45">
      <c r="C78" s="27"/>
      <c r="D78" s="27"/>
      <c r="E78" s="27"/>
      <c r="F78" s="67"/>
    </row>
    <row r="79" spans="1:13" ht="17.399999999999999" x14ac:dyDescent="0.45">
      <c r="C79" s="27"/>
      <c r="D79" s="27"/>
      <c r="E79" s="27"/>
      <c r="F79" s="67"/>
    </row>
    <row r="80" spans="1:13" ht="17.399999999999999" x14ac:dyDescent="0.45">
      <c r="A80" s="23"/>
      <c r="C80" s="9"/>
      <c r="D80" s="3"/>
      <c r="E80" s="1"/>
    </row>
    <row r="81" spans="1:8" x14ac:dyDescent="0.3">
      <c r="A81" s="20" t="s">
        <v>116</v>
      </c>
      <c r="C81" s="86" t="s">
        <v>117</v>
      </c>
      <c r="D81" s="86"/>
      <c r="E81" s="86"/>
      <c r="F81" s="75">
        <v>10407.74</v>
      </c>
      <c r="G81" s="1"/>
      <c r="H81"/>
    </row>
    <row r="82" spans="1:8" x14ac:dyDescent="0.3">
      <c r="A82" s="74" t="s">
        <v>153</v>
      </c>
      <c r="B82" s="71">
        <f>+F89</f>
        <v>9238.4</v>
      </c>
      <c r="C82" s="10"/>
      <c r="D82" s="86" t="s">
        <v>118</v>
      </c>
      <c r="E82" s="86"/>
      <c r="F82" s="75"/>
      <c r="G82" s="1"/>
      <c r="H82"/>
    </row>
    <row r="83" spans="1:8" x14ac:dyDescent="0.3">
      <c r="A83" s="20" t="s">
        <v>120</v>
      </c>
      <c r="B83" s="51">
        <v>10508.58</v>
      </c>
      <c r="C83" s="38"/>
      <c r="D83" s="80" t="s">
        <v>119</v>
      </c>
      <c r="E83" s="80"/>
      <c r="F83" s="68"/>
      <c r="G83" s="1"/>
      <c r="H83"/>
    </row>
    <row r="84" spans="1:8" x14ac:dyDescent="0.3">
      <c r="A84" s="20" t="s">
        <v>162</v>
      </c>
      <c r="B84" s="51">
        <v>347</v>
      </c>
      <c r="C84" s="39">
        <v>45762</v>
      </c>
      <c r="D84" s="41" t="s">
        <v>138</v>
      </c>
      <c r="E84" s="20">
        <v>6046</v>
      </c>
      <c r="F84" s="62">
        <v>100</v>
      </c>
      <c r="G84" s="1"/>
      <c r="H84"/>
    </row>
    <row r="85" spans="1:8" x14ac:dyDescent="0.3">
      <c r="A85" s="20" t="s">
        <v>164</v>
      </c>
      <c r="B85" s="51">
        <v>500</v>
      </c>
      <c r="C85" s="39">
        <v>45821</v>
      </c>
      <c r="D85" s="41" t="s">
        <v>157</v>
      </c>
      <c r="E85" s="20">
        <v>6058</v>
      </c>
      <c r="F85" s="62">
        <v>37.090000000000003</v>
      </c>
      <c r="G85" s="1"/>
      <c r="H85"/>
    </row>
    <row r="86" spans="1:8" x14ac:dyDescent="0.3">
      <c r="A86" s="20" t="s">
        <v>163</v>
      </c>
      <c r="B86" s="51">
        <v>501.16</v>
      </c>
      <c r="C86" s="39">
        <v>45821</v>
      </c>
      <c r="D86" s="41" t="s">
        <v>155</v>
      </c>
      <c r="E86" s="20">
        <v>6059</v>
      </c>
      <c r="F86" s="62">
        <v>600</v>
      </c>
      <c r="G86" s="1"/>
      <c r="H86"/>
    </row>
    <row r="87" spans="1:8" ht="19.2" x14ac:dyDescent="0.6">
      <c r="A87" s="20" t="s">
        <v>121</v>
      </c>
      <c r="B87" s="52">
        <v>10801.22</v>
      </c>
      <c r="C87" s="39">
        <v>45821</v>
      </c>
      <c r="D87" s="41" t="s">
        <v>156</v>
      </c>
      <c r="E87" s="20">
        <v>6057</v>
      </c>
      <c r="F87" s="63">
        <v>432.25</v>
      </c>
      <c r="G87" s="1"/>
      <c r="H87"/>
    </row>
    <row r="88" spans="1:8" ht="17.399999999999999" x14ac:dyDescent="0.45">
      <c r="A88" s="20" t="s">
        <v>133</v>
      </c>
      <c r="B88" s="53">
        <f>SUM(B82:B87)</f>
        <v>31896.36</v>
      </c>
      <c r="C88" s="37"/>
      <c r="D88" s="7" t="s">
        <v>122</v>
      </c>
      <c r="E88" s="10"/>
      <c r="F88" s="66">
        <f>SUM(F84:F87)</f>
        <v>1169.3400000000001</v>
      </c>
      <c r="G88" s="1"/>
      <c r="H88"/>
    </row>
    <row r="89" spans="1:8" ht="17.399999999999999" x14ac:dyDescent="0.45">
      <c r="A89" s="20"/>
      <c r="B89" s="54"/>
      <c r="D89" s="80" t="s">
        <v>123</v>
      </c>
      <c r="E89" s="80"/>
      <c r="F89" s="66">
        <f>+F81+F83-F88</f>
        <v>9238.4</v>
      </c>
      <c r="G89" s="1"/>
      <c r="H89"/>
    </row>
    <row r="90" spans="1:8" ht="17.399999999999999" x14ac:dyDescent="0.45">
      <c r="A90" s="20" t="s">
        <v>134</v>
      </c>
      <c r="B90" s="54"/>
      <c r="C90" s="4"/>
      <c r="D90" s="20"/>
      <c r="E90" s="20"/>
      <c r="F90" s="66"/>
      <c r="G90" s="1"/>
      <c r="H90"/>
    </row>
    <row r="91" spans="1:8" x14ac:dyDescent="0.3">
      <c r="A91" s="20" t="s">
        <v>154</v>
      </c>
      <c r="B91" s="72">
        <f>+F101</f>
        <v>60763.98</v>
      </c>
      <c r="D91" s="7"/>
      <c r="E91" s="1"/>
      <c r="F91" s="50"/>
      <c r="G91" s="1"/>
      <c r="H91"/>
    </row>
    <row r="92" spans="1:8" x14ac:dyDescent="0.3">
      <c r="A92" s="20"/>
      <c r="B92" s="55"/>
      <c r="D92" s="20" t="s">
        <v>124</v>
      </c>
      <c r="E92" s="10"/>
      <c r="F92" s="75">
        <v>62713.98</v>
      </c>
      <c r="G92" s="1"/>
      <c r="H92"/>
    </row>
    <row r="93" spans="1:8" x14ac:dyDescent="0.3">
      <c r="A93" s="20" t="s">
        <v>135</v>
      </c>
      <c r="B93" s="73">
        <f>+B91+B88</f>
        <v>92660.34</v>
      </c>
      <c r="D93" s="86" t="s">
        <v>125</v>
      </c>
      <c r="E93" s="86"/>
    </row>
    <row r="94" spans="1:8" x14ac:dyDescent="0.3">
      <c r="A94" s="7"/>
      <c r="B94" s="54"/>
      <c r="C94" s="37"/>
      <c r="D94" s="10" t="s">
        <v>129</v>
      </c>
      <c r="E94" s="10"/>
      <c r="F94" s="62">
        <v>0</v>
      </c>
      <c r="G94" s="1"/>
      <c r="H94"/>
    </row>
    <row r="95" spans="1:8" x14ac:dyDescent="0.3">
      <c r="A95" s="7"/>
      <c r="B95" s="54"/>
      <c r="C95" s="37"/>
      <c r="D95" s="82" t="s">
        <v>119</v>
      </c>
      <c r="E95" s="82"/>
      <c r="G95" s="1"/>
      <c r="H95"/>
    </row>
    <row r="96" spans="1:8" x14ac:dyDescent="0.3">
      <c r="C96" s="37">
        <v>45825</v>
      </c>
      <c r="D96" s="41" t="s">
        <v>158</v>
      </c>
      <c r="E96" s="20">
        <v>5507</v>
      </c>
      <c r="F96" s="62">
        <v>1200</v>
      </c>
      <c r="G96" s="1"/>
      <c r="H96"/>
    </row>
    <row r="97" spans="1:15" x14ac:dyDescent="0.3">
      <c r="A97" s="7"/>
      <c r="B97" s="54"/>
      <c r="C97" s="37">
        <v>45825</v>
      </c>
      <c r="D97" s="41" t="s">
        <v>159</v>
      </c>
      <c r="E97" s="20">
        <v>5509</v>
      </c>
      <c r="F97" s="62">
        <v>250</v>
      </c>
      <c r="G97" s="1"/>
      <c r="H97"/>
    </row>
    <row r="98" spans="1:15" x14ac:dyDescent="0.3">
      <c r="A98" s="45"/>
      <c r="B98" s="54"/>
      <c r="C98" s="39">
        <v>45825</v>
      </c>
      <c r="D98" s="41" t="s">
        <v>160</v>
      </c>
      <c r="E98" s="20">
        <v>5508</v>
      </c>
      <c r="F98" s="62">
        <v>250</v>
      </c>
      <c r="G98" s="1"/>
      <c r="H98"/>
    </row>
    <row r="99" spans="1:15" ht="17.399999999999999" x14ac:dyDescent="0.45">
      <c r="A99" s="10"/>
      <c r="C99" s="39">
        <v>45825</v>
      </c>
      <c r="D99" s="10" t="s">
        <v>161</v>
      </c>
      <c r="E99" s="42">
        <v>5506</v>
      </c>
      <c r="F99" s="63">
        <v>250</v>
      </c>
      <c r="G99" s="1"/>
      <c r="H99"/>
    </row>
    <row r="100" spans="1:15" ht="17.399999999999999" x14ac:dyDescent="0.45">
      <c r="A100" s="10"/>
      <c r="D100" s="20" t="s">
        <v>126</v>
      </c>
      <c r="E100" s="10"/>
      <c r="F100" s="64">
        <f>SUM(F96:F99)</f>
        <v>1950</v>
      </c>
      <c r="G100" s="1"/>
      <c r="H100"/>
    </row>
    <row r="101" spans="1:15" ht="17.399999999999999" x14ac:dyDescent="0.45">
      <c r="A101" s="79" t="s">
        <v>139</v>
      </c>
      <c r="B101" s="79"/>
      <c r="C101" s="39"/>
      <c r="D101" s="80" t="s">
        <v>123</v>
      </c>
      <c r="E101" s="80"/>
      <c r="F101" s="64">
        <f>+F92-F100</f>
        <v>60763.98</v>
      </c>
      <c r="G101" s="1"/>
      <c r="H101"/>
    </row>
    <row r="102" spans="1:15" x14ac:dyDescent="0.3">
      <c r="A102" s="76">
        <v>45747</v>
      </c>
      <c r="B102" s="50" t="s">
        <v>140</v>
      </c>
      <c r="C102" s="8">
        <v>1060</v>
      </c>
      <c r="D102" s="7"/>
      <c r="E102" s="1"/>
      <c r="F102" s="50"/>
      <c r="G102" s="1"/>
      <c r="H102"/>
      <c r="O102" s="70"/>
    </row>
    <row r="103" spans="1:15" x14ac:dyDescent="0.3">
      <c r="A103" s="76"/>
      <c r="B103" s="50" t="s">
        <v>56</v>
      </c>
      <c r="C103" s="8">
        <v>100</v>
      </c>
      <c r="D103" s="7"/>
      <c r="E103" s="1"/>
      <c r="F103" s="50"/>
      <c r="G103" s="1"/>
      <c r="H103"/>
    </row>
    <row r="104" spans="1:15" x14ac:dyDescent="0.3">
      <c r="A104" s="10"/>
      <c r="B104" s="57" t="s">
        <v>144</v>
      </c>
      <c r="C104" s="8">
        <v>1175</v>
      </c>
      <c r="D104" s="7"/>
      <c r="E104" s="1"/>
      <c r="F104" s="50"/>
      <c r="G104" s="1"/>
      <c r="H104"/>
    </row>
    <row r="105" spans="1:15" ht="17.399999999999999" x14ac:dyDescent="0.45">
      <c r="A105" s="29"/>
      <c r="B105" s="57" t="s">
        <v>141</v>
      </c>
      <c r="C105" s="14">
        <v>1364</v>
      </c>
      <c r="D105" s="7"/>
      <c r="E105" s="1"/>
      <c r="F105" s="50"/>
      <c r="G105" s="1"/>
      <c r="H105"/>
    </row>
    <row r="106" spans="1:15" x14ac:dyDescent="0.3">
      <c r="A106" s="44"/>
      <c r="B106" s="58" t="s">
        <v>142</v>
      </c>
      <c r="C106" s="77">
        <f>SUM(C102:C105)</f>
        <v>3699</v>
      </c>
      <c r="D106" s="7"/>
      <c r="E106" s="1"/>
      <c r="F106" s="50"/>
      <c r="G106" s="1"/>
      <c r="H106"/>
    </row>
    <row r="107" spans="1:15" x14ac:dyDescent="0.3">
      <c r="A107" s="10"/>
      <c r="B107" s="59"/>
      <c r="D107" s="7"/>
      <c r="E107" s="1"/>
      <c r="F107" s="50"/>
      <c r="G107" s="1"/>
      <c r="H107"/>
    </row>
    <row r="108" spans="1:15" x14ac:dyDescent="0.3">
      <c r="A108" s="79" t="s">
        <v>15</v>
      </c>
      <c r="B108" s="79"/>
      <c r="D108" s="7"/>
      <c r="E108" s="1"/>
      <c r="F108" s="50"/>
    </row>
    <row r="109" spans="1:15" x14ac:dyDescent="0.3">
      <c r="A109" s="76">
        <v>45743</v>
      </c>
      <c r="B109" s="57" t="s">
        <v>150</v>
      </c>
      <c r="C109" s="8">
        <v>1813.66</v>
      </c>
      <c r="D109" s="7">
        <v>5490</v>
      </c>
      <c r="E109" s="1"/>
      <c r="F109" s="50"/>
      <c r="G109" s="1"/>
      <c r="H109"/>
    </row>
    <row r="110" spans="1:15" x14ac:dyDescent="0.3">
      <c r="A110" s="45"/>
      <c r="B110" s="50" t="s">
        <v>149</v>
      </c>
      <c r="C110" s="8">
        <v>248.81</v>
      </c>
      <c r="D110" s="7">
        <v>5491</v>
      </c>
      <c r="E110" s="1"/>
      <c r="F110" s="50"/>
    </row>
    <row r="111" spans="1:15" x14ac:dyDescent="0.3">
      <c r="A111" s="8"/>
      <c r="B111" s="50" t="s">
        <v>143</v>
      </c>
      <c r="C111" s="8">
        <v>800</v>
      </c>
      <c r="D111" s="7">
        <v>5493</v>
      </c>
      <c r="E111" s="1"/>
      <c r="F111" s="50"/>
    </row>
    <row r="112" spans="1:15" ht="16.2" x14ac:dyDescent="0.3">
      <c r="A112" s="8"/>
      <c r="B112" s="50" t="s">
        <v>145</v>
      </c>
      <c r="C112" s="8">
        <v>600</v>
      </c>
      <c r="D112" s="78" t="s">
        <v>151</v>
      </c>
      <c r="E112" s="50"/>
      <c r="F112"/>
    </row>
    <row r="113" spans="1:8" x14ac:dyDescent="0.3">
      <c r="A113" s="8"/>
      <c r="B113" s="50" t="s">
        <v>148</v>
      </c>
      <c r="C113" s="8">
        <v>360</v>
      </c>
      <c r="D113" s="7">
        <v>5492</v>
      </c>
      <c r="E113" s="1"/>
      <c r="F113" s="50"/>
    </row>
    <row r="114" spans="1:8" ht="17.399999999999999" x14ac:dyDescent="0.45">
      <c r="A114" s="8"/>
      <c r="B114" s="50" t="s">
        <v>146</v>
      </c>
      <c r="C114" s="14">
        <v>51</v>
      </c>
      <c r="D114" s="7">
        <v>5484</v>
      </c>
      <c r="E114" s="1"/>
      <c r="F114"/>
      <c r="G114" s="1"/>
      <c r="H114"/>
    </row>
    <row r="115" spans="1:8" x14ac:dyDescent="0.3">
      <c r="A115" s="8"/>
      <c r="B115" s="56" t="s">
        <v>147</v>
      </c>
      <c r="C115" s="8">
        <f>SUM(C109:C114)</f>
        <v>3873.4700000000003</v>
      </c>
      <c r="D115" s="7"/>
      <c r="E115" s="1"/>
      <c r="F115" s="50"/>
      <c r="G115" s="1"/>
      <c r="H115"/>
    </row>
    <row r="116" spans="1:8" ht="17.399999999999999" x14ac:dyDescent="0.45">
      <c r="A116" s="14"/>
      <c r="C116" s="8"/>
      <c r="F116" s="50"/>
      <c r="G116" s="1"/>
      <c r="H116"/>
    </row>
    <row r="117" spans="1:8" x14ac:dyDescent="0.3">
      <c r="A117" s="35"/>
      <c r="B117" s="56"/>
      <c r="C117" s="4"/>
      <c r="F117" s="50"/>
    </row>
    <row r="118" spans="1:8" x14ac:dyDescent="0.3">
      <c r="F118" s="50"/>
    </row>
    <row r="119" spans="1:8" x14ac:dyDescent="0.3">
      <c r="A119" s="45"/>
      <c r="F119" s="50"/>
    </row>
    <row r="120" spans="1:8" x14ac:dyDescent="0.3">
      <c r="A120" s="8"/>
      <c r="F120" s="50"/>
    </row>
    <row r="121" spans="1:8" x14ac:dyDescent="0.3">
      <c r="A121" s="8"/>
      <c r="D121" s="7"/>
      <c r="E121" s="1"/>
      <c r="F121" s="50"/>
      <c r="G121" s="1"/>
      <c r="H121"/>
    </row>
    <row r="122" spans="1:8" x14ac:dyDescent="0.3">
      <c r="A122" s="8"/>
      <c r="D122" s="7"/>
      <c r="E122" s="1"/>
      <c r="F122" s="50"/>
      <c r="G122" s="1"/>
      <c r="H122"/>
    </row>
    <row r="123" spans="1:8" ht="17.399999999999999" x14ac:dyDescent="0.45">
      <c r="A123" s="14"/>
      <c r="D123" s="7"/>
      <c r="E123" s="1"/>
      <c r="F123" s="50"/>
      <c r="G123" s="1"/>
      <c r="H123"/>
    </row>
    <row r="124" spans="1:8" x14ac:dyDescent="0.3">
      <c r="A124" s="35"/>
      <c r="B124" s="56"/>
      <c r="F124" s="50"/>
      <c r="G124" s="1"/>
      <c r="H124"/>
    </row>
    <row r="125" spans="1:8" x14ac:dyDescent="0.3">
      <c r="F125" s="50"/>
      <c r="G125" s="1"/>
      <c r="H125"/>
    </row>
    <row r="126" spans="1:8" x14ac:dyDescent="0.3">
      <c r="A126" s="35"/>
      <c r="B126" s="60"/>
      <c r="F126" s="50"/>
      <c r="G126" s="1"/>
      <c r="H126"/>
    </row>
    <row r="127" spans="1:8" x14ac:dyDescent="0.3">
      <c r="A127" s="4"/>
      <c r="F127" s="50"/>
      <c r="G127" s="1"/>
      <c r="H127"/>
    </row>
    <row r="128" spans="1:8" x14ac:dyDescent="0.3">
      <c r="G128" s="1"/>
      <c r="H128"/>
    </row>
    <row r="129" spans="7:8" x14ac:dyDescent="0.3">
      <c r="G129" s="1"/>
      <c r="H129"/>
    </row>
    <row r="130" spans="7:8" x14ac:dyDescent="0.3">
      <c r="G130" s="1"/>
      <c r="H130"/>
    </row>
    <row r="131" spans="7:8" x14ac:dyDescent="0.3">
      <c r="G131" s="1"/>
      <c r="H131"/>
    </row>
    <row r="132" spans="7:8" x14ac:dyDescent="0.3">
      <c r="G132" s="1"/>
      <c r="H132"/>
    </row>
    <row r="133" spans="7:8" x14ac:dyDescent="0.3">
      <c r="G133" s="1"/>
      <c r="H133"/>
    </row>
    <row r="134" spans="7:8" x14ac:dyDescent="0.3">
      <c r="G134" s="1"/>
      <c r="H134"/>
    </row>
    <row r="135" spans="7:8" x14ac:dyDescent="0.3">
      <c r="G135" s="1"/>
      <c r="H135"/>
    </row>
    <row r="136" spans="7:8" x14ac:dyDescent="0.3">
      <c r="G136" s="1"/>
      <c r="H136"/>
    </row>
  </sheetData>
  <mergeCells count="14">
    <mergeCell ref="A108:B108"/>
    <mergeCell ref="D101:E101"/>
    <mergeCell ref="A1:F1"/>
    <mergeCell ref="D95:E95"/>
    <mergeCell ref="A26:B26"/>
    <mergeCell ref="A2:F2"/>
    <mergeCell ref="A28:F28"/>
    <mergeCell ref="A29:F29"/>
    <mergeCell ref="C81:E81"/>
    <mergeCell ref="D82:E82"/>
    <mergeCell ref="D89:E89"/>
    <mergeCell ref="D93:E93"/>
    <mergeCell ref="A101:B101"/>
    <mergeCell ref="D83:E83"/>
  </mergeCells>
  <printOptions gridLines="1"/>
  <pageMargins left="0.25" right="0.25" top="0.75" bottom="0.75" header="0.3" footer="0.3"/>
  <pageSetup scale="78" fitToHeight="0" orientation="portrait" horizontalDpi="4294967293" verticalDpi="300" r:id="rId1"/>
  <rowBreaks count="2" manualBreakCount="2">
    <brk id="26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0"/>
  <sheetViews>
    <sheetView topLeftCell="A24" workbookViewId="0">
      <selection activeCell="C55" sqref="C55"/>
    </sheetView>
  </sheetViews>
  <sheetFormatPr defaultRowHeight="14.4" x14ac:dyDescent="0.3"/>
  <cols>
    <col min="1" max="1" width="30.109375" customWidth="1"/>
    <col min="2" max="2" width="17" style="7" customWidth="1"/>
    <col min="3" max="3" width="17.33203125" style="10" customWidth="1"/>
    <col min="4" max="4" width="12.33203125" style="42" customWidth="1"/>
    <col min="5" max="5" width="12.33203125" style="7" customWidth="1"/>
    <col min="6" max="6" width="11.5546875" bestFit="1" customWidth="1"/>
    <col min="7" max="7" width="16.6640625" bestFit="1" customWidth="1"/>
  </cols>
  <sheetData>
    <row r="1" spans="1:6" ht="21.6" x14ac:dyDescent="0.65">
      <c r="A1" s="87" t="s">
        <v>132</v>
      </c>
      <c r="B1" s="87"/>
      <c r="C1" s="87"/>
      <c r="D1" s="87"/>
    </row>
    <row r="2" spans="1:6" x14ac:dyDescent="0.3">
      <c r="B2" s="10" t="s">
        <v>38</v>
      </c>
      <c r="C2" s="10" t="s">
        <v>38</v>
      </c>
      <c r="D2" s="10" t="s">
        <v>109</v>
      </c>
      <c r="E2" s="10" t="s">
        <v>38</v>
      </c>
    </row>
    <row r="3" spans="1:6" x14ac:dyDescent="0.3">
      <c r="A3" s="11" t="s">
        <v>39</v>
      </c>
      <c r="B3" s="12" t="s">
        <v>73</v>
      </c>
      <c r="C3" s="12" t="s">
        <v>92</v>
      </c>
      <c r="D3" s="10" t="s">
        <v>92</v>
      </c>
      <c r="E3" s="12">
        <v>2025</v>
      </c>
      <c r="F3" s="28"/>
    </row>
    <row r="4" spans="1:6" x14ac:dyDescent="0.3">
      <c r="A4" s="13" t="s">
        <v>40</v>
      </c>
      <c r="B4" s="8">
        <v>2250</v>
      </c>
      <c r="C4" s="10">
        <v>2975</v>
      </c>
      <c r="D4" s="10">
        <v>2975</v>
      </c>
      <c r="E4" s="8">
        <v>2725</v>
      </c>
    </row>
    <row r="5" spans="1:6" x14ac:dyDescent="0.3">
      <c r="A5" s="13" t="s">
        <v>52</v>
      </c>
      <c r="B5" s="22">
        <v>1350</v>
      </c>
      <c r="C5" s="10">
        <v>792</v>
      </c>
      <c r="D5" s="10"/>
      <c r="E5" s="8"/>
    </row>
    <row r="6" spans="1:6" x14ac:dyDescent="0.3">
      <c r="A6" s="13" t="s">
        <v>94</v>
      </c>
      <c r="B6" s="22"/>
      <c r="D6" s="10"/>
      <c r="E6" s="8">
        <v>50</v>
      </c>
    </row>
    <row r="7" spans="1:6" x14ac:dyDescent="0.3">
      <c r="A7" s="13" t="s">
        <v>86</v>
      </c>
      <c r="B7" s="22">
        <v>1311.66</v>
      </c>
      <c r="D7" s="10"/>
      <c r="E7" s="8"/>
    </row>
    <row r="8" spans="1:6" x14ac:dyDescent="0.3">
      <c r="A8" s="13" t="s">
        <v>53</v>
      </c>
      <c r="B8" s="32">
        <v>0</v>
      </c>
      <c r="C8" s="10">
        <v>950</v>
      </c>
      <c r="D8" s="10">
        <v>0</v>
      </c>
      <c r="E8" s="8"/>
    </row>
    <row r="9" spans="1:6" x14ac:dyDescent="0.3">
      <c r="A9" s="13" t="s">
        <v>55</v>
      </c>
      <c r="B9" s="32">
        <v>0</v>
      </c>
      <c r="C9" s="10">
        <v>1355</v>
      </c>
      <c r="D9" s="10"/>
      <c r="E9" s="8"/>
    </row>
    <row r="10" spans="1:6" x14ac:dyDescent="0.3">
      <c r="A10" s="13" t="s">
        <v>54</v>
      </c>
      <c r="B10" s="32">
        <v>0</v>
      </c>
      <c r="C10" s="10">
        <v>1075</v>
      </c>
      <c r="D10" s="10">
        <v>0</v>
      </c>
      <c r="E10" s="8"/>
    </row>
    <row r="11" spans="1:6" x14ac:dyDescent="0.3">
      <c r="A11" s="13" t="s">
        <v>56</v>
      </c>
      <c r="B11" s="8"/>
      <c r="D11" s="10"/>
      <c r="E11" s="8"/>
    </row>
    <row r="12" spans="1:6" x14ac:dyDescent="0.3">
      <c r="A12" s="13" t="s">
        <v>76</v>
      </c>
      <c r="B12" s="8">
        <v>3960</v>
      </c>
      <c r="C12" s="10">
        <v>4250</v>
      </c>
      <c r="D12" s="10">
        <v>4250</v>
      </c>
      <c r="E12" s="8">
        <v>5010</v>
      </c>
    </row>
    <row r="13" spans="1:6" x14ac:dyDescent="0.3">
      <c r="A13" s="13" t="s">
        <v>77</v>
      </c>
      <c r="B13" s="8">
        <v>7350</v>
      </c>
      <c r="C13" s="10">
        <v>6396</v>
      </c>
      <c r="D13" s="10">
        <v>6396</v>
      </c>
      <c r="E13" s="8">
        <v>5874</v>
      </c>
    </row>
    <row r="14" spans="1:6" x14ac:dyDescent="0.3">
      <c r="A14" s="13" t="s">
        <v>78</v>
      </c>
      <c r="B14" s="8">
        <v>5850</v>
      </c>
      <c r="C14" s="10">
        <v>3465</v>
      </c>
      <c r="D14" s="10">
        <v>3465</v>
      </c>
      <c r="E14" s="8">
        <v>3825</v>
      </c>
    </row>
    <row r="15" spans="1:6" ht="16.2" x14ac:dyDescent="0.45">
      <c r="A15" s="13" t="s">
        <v>41</v>
      </c>
      <c r="B15" s="29">
        <v>70</v>
      </c>
      <c r="C15" s="29">
        <v>0</v>
      </c>
      <c r="D15" s="29">
        <v>0</v>
      </c>
      <c r="E15" s="14">
        <v>0</v>
      </c>
    </row>
    <row r="16" spans="1:6" x14ac:dyDescent="0.3">
      <c r="A16" s="13"/>
      <c r="B16" s="8">
        <f>SUM(B4:B15)</f>
        <v>22141.66</v>
      </c>
      <c r="C16" s="8">
        <f>SUM(C4:C15)</f>
        <v>21258</v>
      </c>
      <c r="D16" s="10">
        <f>SUM(D4:D15)</f>
        <v>17086</v>
      </c>
      <c r="E16" s="10">
        <f>SUM(E4:E15)</f>
        <v>17484</v>
      </c>
    </row>
    <row r="17" spans="1:7" x14ac:dyDescent="0.3">
      <c r="A17" s="15" t="s">
        <v>42</v>
      </c>
      <c r="B17" s="8"/>
      <c r="D17" s="10"/>
      <c r="E17" s="8"/>
      <c r="G17" s="31"/>
    </row>
    <row r="18" spans="1:7" x14ac:dyDescent="0.3">
      <c r="A18" s="15" t="s">
        <v>96</v>
      </c>
      <c r="B18" s="8"/>
      <c r="D18" s="10"/>
      <c r="E18" s="8"/>
    </row>
    <row r="19" spans="1:7" x14ac:dyDescent="0.3">
      <c r="A19" s="17" t="s">
        <v>63</v>
      </c>
      <c r="B19" s="8">
        <v>1061.6099999999999</v>
      </c>
      <c r="C19" s="10">
        <v>1015.45</v>
      </c>
      <c r="D19" s="10">
        <v>1015.45</v>
      </c>
      <c r="E19" s="8">
        <v>1167.1099999999999</v>
      </c>
    </row>
    <row r="20" spans="1:7" x14ac:dyDescent="0.3">
      <c r="A20" s="13" t="s">
        <v>45</v>
      </c>
      <c r="B20" s="8">
        <v>132</v>
      </c>
      <c r="C20" s="10">
        <v>536.29999999999995</v>
      </c>
      <c r="D20" s="10">
        <v>536.29999999999995</v>
      </c>
      <c r="E20" s="8">
        <v>247.5</v>
      </c>
    </row>
    <row r="21" spans="1:7" x14ac:dyDescent="0.3">
      <c r="A21" s="17" t="s">
        <v>44</v>
      </c>
      <c r="B21" s="8">
        <v>342.88</v>
      </c>
      <c r="D21" s="10"/>
      <c r="E21" s="8">
        <v>1137.3900000000001</v>
      </c>
    </row>
    <row r="22" spans="1:7" x14ac:dyDescent="0.3">
      <c r="A22" s="13" t="s">
        <v>61</v>
      </c>
      <c r="B22" s="8">
        <v>758.26</v>
      </c>
      <c r="C22" s="10">
        <v>723.58</v>
      </c>
      <c r="D22" s="10">
        <v>723.58</v>
      </c>
      <c r="E22" s="8">
        <v>345.58</v>
      </c>
    </row>
    <row r="23" spans="1:7" x14ac:dyDescent="0.3">
      <c r="A23" s="13" t="s">
        <v>83</v>
      </c>
      <c r="B23" s="8">
        <v>189.83</v>
      </c>
      <c r="C23" s="10">
        <v>270.3</v>
      </c>
      <c r="D23" s="10">
        <v>270.3</v>
      </c>
      <c r="E23" s="8"/>
    </row>
    <row r="24" spans="1:7" x14ac:dyDescent="0.3">
      <c r="A24" s="13" t="s">
        <v>84</v>
      </c>
      <c r="B24" s="8">
        <v>392.12</v>
      </c>
      <c r="C24" s="10">
        <v>240.45</v>
      </c>
      <c r="D24" s="10">
        <v>240.45</v>
      </c>
      <c r="E24" s="8">
        <v>327.45</v>
      </c>
    </row>
    <row r="25" spans="1:7" x14ac:dyDescent="0.3">
      <c r="A25" s="13" t="s">
        <v>80</v>
      </c>
      <c r="B25" s="8">
        <v>6960.36</v>
      </c>
      <c r="C25" s="10">
        <v>6386.71</v>
      </c>
      <c r="D25" s="10">
        <v>6386.71</v>
      </c>
      <c r="E25" s="8">
        <v>6254.83</v>
      </c>
    </row>
    <row r="26" spans="1:7" x14ac:dyDescent="0.3">
      <c r="A26" s="13" t="s">
        <v>78</v>
      </c>
      <c r="B26" s="8">
        <v>4746.18</v>
      </c>
      <c r="C26" s="10">
        <v>3229.62</v>
      </c>
      <c r="D26" s="10">
        <v>3229.62</v>
      </c>
      <c r="E26" s="8">
        <v>3629.2</v>
      </c>
    </row>
    <row r="27" spans="1:7" x14ac:dyDescent="0.3">
      <c r="A27" s="13" t="s">
        <v>81</v>
      </c>
      <c r="B27" s="8">
        <v>3696</v>
      </c>
      <c r="C27" s="10">
        <v>3510</v>
      </c>
      <c r="D27" s="10">
        <v>3510</v>
      </c>
      <c r="E27" s="8">
        <v>3944</v>
      </c>
    </row>
    <row r="28" spans="1:7" x14ac:dyDescent="0.3">
      <c r="A28" s="16" t="s">
        <v>103</v>
      </c>
      <c r="B28" s="8"/>
      <c r="C28" s="10">
        <v>371.69</v>
      </c>
      <c r="D28" s="10">
        <v>371.69</v>
      </c>
      <c r="E28" s="8">
        <v>20</v>
      </c>
    </row>
    <row r="29" spans="1:7" x14ac:dyDescent="0.3">
      <c r="A29" s="16" t="s">
        <v>93</v>
      </c>
      <c r="B29" s="8"/>
      <c r="C29" s="10">
        <v>896.53</v>
      </c>
      <c r="D29" s="10">
        <v>896.53</v>
      </c>
      <c r="E29" s="8"/>
    </row>
    <row r="30" spans="1:7" x14ac:dyDescent="0.3">
      <c r="A30" s="17" t="s">
        <v>43</v>
      </c>
      <c r="B30" s="8">
        <v>606.79</v>
      </c>
      <c r="C30" s="10">
        <v>516.67999999999995</v>
      </c>
      <c r="D30" s="10">
        <v>516.67999999999995</v>
      </c>
      <c r="E30" s="8">
        <v>1478.06</v>
      </c>
    </row>
    <row r="31" spans="1:7" x14ac:dyDescent="0.3">
      <c r="A31" s="13" t="s">
        <v>136</v>
      </c>
      <c r="D31" s="10"/>
      <c r="E31" s="8">
        <v>258.48</v>
      </c>
    </row>
    <row r="32" spans="1:7" x14ac:dyDescent="0.3">
      <c r="A32" s="13" t="s">
        <v>82</v>
      </c>
      <c r="B32" s="8">
        <v>2779</v>
      </c>
      <c r="C32" s="10">
        <v>375</v>
      </c>
      <c r="D32" s="10">
        <v>375</v>
      </c>
      <c r="E32" s="8">
        <v>1094.6300000000001</v>
      </c>
    </row>
    <row r="33" spans="1:5" x14ac:dyDescent="0.3">
      <c r="A33" s="13" t="s">
        <v>57</v>
      </c>
      <c r="B33" s="8">
        <v>200</v>
      </c>
      <c r="C33" s="10">
        <v>200</v>
      </c>
      <c r="D33" s="10">
        <v>200</v>
      </c>
      <c r="E33" s="8">
        <v>200</v>
      </c>
    </row>
    <row r="34" spans="1:5" x14ac:dyDescent="0.3">
      <c r="A34" s="13" t="s">
        <v>104</v>
      </c>
      <c r="B34" s="8"/>
      <c r="C34" s="10">
        <v>125</v>
      </c>
      <c r="D34" s="10">
        <v>125</v>
      </c>
      <c r="E34" s="8">
        <v>604.86</v>
      </c>
    </row>
    <row r="35" spans="1:5" x14ac:dyDescent="0.3">
      <c r="A35" s="13" t="s">
        <v>106</v>
      </c>
      <c r="B35" s="8"/>
      <c r="C35" s="10">
        <v>500</v>
      </c>
      <c r="D35" s="10">
        <v>500</v>
      </c>
      <c r="E35" s="8"/>
    </row>
    <row r="36" spans="1:5" x14ac:dyDescent="0.3">
      <c r="A36" s="13" t="s">
        <v>59</v>
      </c>
      <c r="B36" s="8"/>
      <c r="D36" s="10"/>
      <c r="E36" s="8">
        <v>41.6</v>
      </c>
    </row>
    <row r="37" spans="1:5" x14ac:dyDescent="0.3">
      <c r="A37" s="13" t="s">
        <v>60</v>
      </c>
      <c r="B37" s="8">
        <v>88.93</v>
      </c>
      <c r="C37" s="10">
        <v>149.19999999999999</v>
      </c>
      <c r="D37" s="10">
        <v>149.19999999999999</v>
      </c>
      <c r="E37" s="8">
        <v>61.69</v>
      </c>
    </row>
    <row r="38" spans="1:5" x14ac:dyDescent="0.3">
      <c r="A38" s="13" t="s">
        <v>85</v>
      </c>
      <c r="B38" s="32">
        <v>0</v>
      </c>
      <c r="C38" s="10">
        <v>475</v>
      </c>
      <c r="D38" s="10"/>
      <c r="E38" s="8"/>
    </row>
    <row r="39" spans="1:5" x14ac:dyDescent="0.3">
      <c r="A39" s="13" t="s">
        <v>98</v>
      </c>
      <c r="B39" s="32">
        <v>0</v>
      </c>
      <c r="C39" s="10">
        <v>1233.23</v>
      </c>
      <c r="D39" s="10">
        <v>1233.23</v>
      </c>
      <c r="E39" s="8"/>
    </row>
    <row r="40" spans="1:5" x14ac:dyDescent="0.3">
      <c r="A40" s="13" t="s">
        <v>102</v>
      </c>
      <c r="B40" s="32"/>
      <c r="C40" s="10">
        <v>715</v>
      </c>
      <c r="D40" s="10">
        <v>0</v>
      </c>
      <c r="E40" s="8"/>
    </row>
    <row r="41" spans="1:5" x14ac:dyDescent="0.3">
      <c r="A41" s="13" t="s">
        <v>79</v>
      </c>
      <c r="B41" s="32">
        <v>0</v>
      </c>
      <c r="C41" s="10">
        <v>360</v>
      </c>
      <c r="D41" s="10">
        <v>0</v>
      </c>
      <c r="E41" s="8"/>
    </row>
    <row r="42" spans="1:5" x14ac:dyDescent="0.3">
      <c r="A42" s="13" t="s">
        <v>46</v>
      </c>
      <c r="B42" s="32">
        <v>0</v>
      </c>
      <c r="C42" s="10">
        <v>51</v>
      </c>
      <c r="D42" s="10"/>
      <c r="E42" s="8"/>
    </row>
    <row r="43" spans="1:5" x14ac:dyDescent="0.3">
      <c r="A43" s="17" t="s">
        <v>75</v>
      </c>
      <c r="B43" s="22">
        <v>2661.66</v>
      </c>
      <c r="C43" s="10">
        <v>2083.3000000000002</v>
      </c>
      <c r="D43" s="10"/>
      <c r="E43" s="8"/>
    </row>
    <row r="44" spans="1:5" x14ac:dyDescent="0.3">
      <c r="A44" s="13" t="s">
        <v>58</v>
      </c>
      <c r="B44" s="8">
        <v>42.6</v>
      </c>
      <c r="C44" s="10">
        <v>47.7</v>
      </c>
      <c r="D44" s="10">
        <v>47.7</v>
      </c>
      <c r="E44" s="8">
        <v>52.92</v>
      </c>
    </row>
    <row r="45" spans="1:5" x14ac:dyDescent="0.3">
      <c r="A45" s="15" t="s">
        <v>47</v>
      </c>
      <c r="B45" s="8"/>
      <c r="D45" s="10"/>
      <c r="E45" s="8"/>
    </row>
    <row r="46" spans="1:5" x14ac:dyDescent="0.3">
      <c r="A46" s="16" t="s">
        <v>48</v>
      </c>
      <c r="B46" s="8">
        <v>32.799999999999997</v>
      </c>
      <c r="D46" s="10"/>
      <c r="E46" s="8"/>
    </row>
    <row r="47" spans="1:5" x14ac:dyDescent="0.3">
      <c r="A47" s="16" t="s">
        <v>49</v>
      </c>
      <c r="B47" s="8">
        <v>472.27</v>
      </c>
      <c r="C47" s="10">
        <v>271.67</v>
      </c>
      <c r="D47" s="10">
        <v>271.67</v>
      </c>
      <c r="E47" s="8">
        <v>340.49</v>
      </c>
    </row>
    <row r="48" spans="1:5" ht="16.2" x14ac:dyDescent="0.45">
      <c r="A48" s="16" t="s">
        <v>50</v>
      </c>
      <c r="B48" s="14">
        <v>0</v>
      </c>
      <c r="C48" s="29">
        <v>1500</v>
      </c>
      <c r="D48" s="29">
        <v>1500</v>
      </c>
      <c r="E48" s="29">
        <v>1500</v>
      </c>
    </row>
    <row r="49" spans="1:5" ht="16.2" x14ac:dyDescent="0.45">
      <c r="A49" s="13"/>
      <c r="B49" s="18">
        <f>SUM(B19:B48)</f>
        <v>25163.289999999997</v>
      </c>
      <c r="C49" s="18">
        <f>SUM(C19:C48)</f>
        <v>25783.41</v>
      </c>
      <c r="D49" s="43">
        <f>SUM(D19:D48)</f>
        <v>22099.11</v>
      </c>
      <c r="E49" s="43">
        <f>SUM(E19:E48)</f>
        <v>22705.79</v>
      </c>
    </row>
    <row r="50" spans="1:5" x14ac:dyDescent="0.3">
      <c r="A50" s="13" t="s">
        <v>51</v>
      </c>
      <c r="B50" s="35">
        <f>+B16-B49</f>
        <v>-3021.6299999999974</v>
      </c>
      <c r="C50" s="35">
        <f>+C16-C49</f>
        <v>-4525.41</v>
      </c>
      <c r="D50" s="35">
        <f>+D16-D49</f>
        <v>-5013.1100000000006</v>
      </c>
      <c r="E50" s="35">
        <f>+E16-E49</f>
        <v>-5221.7900000000009</v>
      </c>
    </row>
    <row r="51" spans="1:5" x14ac:dyDescent="0.3">
      <c r="B51" s="8"/>
      <c r="E51" s="8"/>
    </row>
    <row r="52" spans="1:5" x14ac:dyDescent="0.3">
      <c r="B52" s="8"/>
      <c r="E52" s="8"/>
    </row>
    <row r="53" spans="1:5" x14ac:dyDescent="0.3">
      <c r="B53"/>
      <c r="E53" s="8"/>
    </row>
    <row r="54" spans="1:5" x14ac:dyDescent="0.3">
      <c r="B54"/>
      <c r="E54" s="8"/>
    </row>
    <row r="55" spans="1:5" x14ac:dyDescent="0.3">
      <c r="B55"/>
      <c r="E55" s="8"/>
    </row>
    <row r="56" spans="1:5" x14ac:dyDescent="0.3">
      <c r="B56"/>
      <c r="E56" s="8"/>
    </row>
    <row r="57" spans="1:5" x14ac:dyDescent="0.3">
      <c r="B57"/>
      <c r="E57" s="8"/>
    </row>
    <row r="58" spans="1:5" x14ac:dyDescent="0.3">
      <c r="B58"/>
      <c r="E58" s="8"/>
    </row>
    <row r="59" spans="1:5" x14ac:dyDescent="0.3">
      <c r="B59"/>
      <c r="E59" s="8"/>
    </row>
    <row r="60" spans="1:5" x14ac:dyDescent="0.3">
      <c r="B60"/>
      <c r="E60" s="8"/>
    </row>
    <row r="61" spans="1:5" x14ac:dyDescent="0.3">
      <c r="B61" s="30"/>
      <c r="E61" s="8"/>
    </row>
    <row r="62" spans="1:5" x14ac:dyDescent="0.3">
      <c r="B62" s="30"/>
      <c r="E62" s="8"/>
    </row>
    <row r="63" spans="1:5" x14ac:dyDescent="0.3">
      <c r="B63" s="30"/>
      <c r="E63" s="8"/>
    </row>
    <row r="64" spans="1:5" x14ac:dyDescent="0.3">
      <c r="B64" s="31"/>
      <c r="E64" s="8"/>
    </row>
    <row r="65" spans="2:5" x14ac:dyDescent="0.3">
      <c r="B65" s="30"/>
      <c r="E65" s="8"/>
    </row>
    <row r="66" spans="2:5" x14ac:dyDescent="0.3">
      <c r="E66" s="8"/>
    </row>
    <row r="67" spans="2:5" x14ac:dyDescent="0.3">
      <c r="E67" s="8"/>
    </row>
    <row r="68" spans="2:5" x14ac:dyDescent="0.3">
      <c r="E68" s="8"/>
    </row>
    <row r="69" spans="2:5" x14ac:dyDescent="0.3">
      <c r="E69" s="8"/>
    </row>
    <row r="70" spans="2:5" x14ac:dyDescent="0.3">
      <c r="E70" s="8"/>
    </row>
  </sheetData>
  <sortState xmlns:xlrd2="http://schemas.microsoft.com/office/spreadsheetml/2017/richdata2" ref="A30:B44">
    <sortCondition ref="A30:A44"/>
  </sortState>
  <mergeCells count="1">
    <mergeCell ref="A1:D1"/>
  </mergeCells>
  <pageMargins left="0.7" right="0.7" top="0.75" bottom="0.75" header="0.3" footer="0.3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5"/>
  <sheetViews>
    <sheetView workbookViewId="0">
      <selection sqref="A1:F212"/>
    </sheetView>
  </sheetViews>
  <sheetFormatPr defaultRowHeight="14.4" x14ac:dyDescent="0.3"/>
  <cols>
    <col min="1" max="1" width="33.6640625" customWidth="1"/>
    <col min="2" max="2" width="20.109375" customWidth="1"/>
    <col min="3" max="3" width="22.33203125" customWidth="1"/>
    <col min="4" max="4" width="13.33203125" customWidth="1"/>
    <col min="5" max="5" width="21.109375" style="8" customWidth="1"/>
    <col min="6" max="6" width="19.33203125" customWidth="1"/>
    <col min="7" max="7" width="19.44140625" customWidth="1"/>
  </cols>
  <sheetData>
    <row r="1" spans="1:6" ht="15.6" x14ac:dyDescent="0.3">
      <c r="A1" s="88"/>
      <c r="B1" s="88"/>
      <c r="C1" s="88"/>
      <c r="D1" s="88"/>
      <c r="E1" s="88"/>
      <c r="F1" s="88"/>
    </row>
    <row r="2" spans="1:6" ht="15.6" x14ac:dyDescent="0.3">
      <c r="A2" s="40"/>
      <c r="B2" s="40"/>
      <c r="C2" s="40"/>
      <c r="D2" s="40"/>
      <c r="E2" s="40"/>
      <c r="F2" s="40"/>
    </row>
    <row r="3" spans="1:6" ht="15.6" x14ac:dyDescent="0.3">
      <c r="A3" s="36"/>
      <c r="B3" s="10"/>
      <c r="C3" s="45"/>
      <c r="E3"/>
    </row>
    <row r="4" spans="1:6" x14ac:dyDescent="0.3">
      <c r="A4" s="7"/>
      <c r="B4" s="8"/>
      <c r="C4" s="8"/>
      <c r="E4"/>
    </row>
    <row r="5" spans="1:6" x14ac:dyDescent="0.3">
      <c r="A5" s="7"/>
      <c r="B5" s="8"/>
      <c r="C5" s="8"/>
      <c r="E5"/>
    </row>
    <row r="6" spans="1:6" x14ac:dyDescent="0.3">
      <c r="A6" s="7"/>
      <c r="B6" s="8"/>
      <c r="C6" s="8"/>
      <c r="E6"/>
    </row>
    <row r="7" spans="1:6" x14ac:dyDescent="0.3">
      <c r="A7" s="7"/>
      <c r="B7" s="8"/>
      <c r="C7" s="8"/>
      <c r="E7"/>
    </row>
    <row r="8" spans="1:6" x14ac:dyDescent="0.3">
      <c r="A8" s="7"/>
      <c r="B8" s="8"/>
      <c r="C8" s="8"/>
      <c r="E8"/>
    </row>
    <row r="9" spans="1:6" x14ac:dyDescent="0.3">
      <c r="A9" s="7"/>
      <c r="B9" s="8"/>
      <c r="C9" s="8"/>
      <c r="E9"/>
    </row>
    <row r="10" spans="1:6" x14ac:dyDescent="0.3">
      <c r="A10" s="7"/>
      <c r="B10" s="8"/>
      <c r="C10" s="8"/>
      <c r="E10"/>
    </row>
    <row r="11" spans="1:6" x14ac:dyDescent="0.3">
      <c r="A11" s="7"/>
      <c r="B11" s="8"/>
      <c r="C11" s="8"/>
      <c r="E11"/>
    </row>
    <row r="12" spans="1:6" x14ac:dyDescent="0.3">
      <c r="A12" s="7"/>
      <c r="B12" s="8"/>
      <c r="C12" s="8"/>
      <c r="E12"/>
    </row>
    <row r="13" spans="1:6" x14ac:dyDescent="0.3">
      <c r="A13" s="7"/>
      <c r="B13" s="8"/>
      <c r="C13" s="8"/>
      <c r="E13"/>
    </row>
    <row r="14" spans="1:6" x14ac:dyDescent="0.3">
      <c r="A14" s="20"/>
      <c r="B14" s="8"/>
      <c r="C14" s="8"/>
      <c r="E14"/>
    </row>
    <row r="15" spans="1:6" x14ac:dyDescent="0.3">
      <c r="A15" s="7"/>
      <c r="B15" s="8"/>
      <c r="C15" s="8"/>
      <c r="E15"/>
    </row>
    <row r="16" spans="1:6" x14ac:dyDescent="0.3">
      <c r="A16" s="7"/>
      <c r="B16" s="8"/>
      <c r="C16" s="8"/>
      <c r="E16"/>
    </row>
    <row r="17" spans="1:6" x14ac:dyDescent="0.3">
      <c r="A17" s="7"/>
      <c r="B17" s="8"/>
      <c r="C17" s="8"/>
      <c r="E17"/>
    </row>
    <row r="18" spans="1:6" x14ac:dyDescent="0.3">
      <c r="A18" s="7"/>
      <c r="B18" s="8"/>
      <c r="C18" s="8"/>
      <c r="E18"/>
    </row>
    <row r="19" spans="1:6" x14ac:dyDescent="0.3">
      <c r="A19" s="7"/>
      <c r="B19" s="8"/>
      <c r="C19" s="8"/>
      <c r="D19" s="4"/>
      <c r="E19"/>
    </row>
    <row r="20" spans="1:6" ht="16.2" x14ac:dyDescent="0.45">
      <c r="A20" s="20"/>
      <c r="B20" s="14"/>
      <c r="C20" s="14"/>
      <c r="E20"/>
    </row>
    <row r="21" spans="1:6" ht="16.2" x14ac:dyDescent="0.45">
      <c r="A21" s="20"/>
      <c r="B21" s="19"/>
      <c r="C21" s="19"/>
      <c r="E21"/>
    </row>
    <row r="22" spans="1:6" ht="16.2" x14ac:dyDescent="0.45">
      <c r="A22" s="20"/>
      <c r="C22" s="19"/>
      <c r="D22" s="19"/>
      <c r="F22" s="19"/>
    </row>
    <row r="23" spans="1:6" ht="15.6" x14ac:dyDescent="0.3">
      <c r="A23" s="40"/>
      <c r="B23" s="40"/>
      <c r="C23" s="40"/>
      <c r="D23" s="40"/>
      <c r="E23" s="40"/>
      <c r="F23" s="40"/>
    </row>
    <row r="24" spans="1:6" x14ac:dyDescent="0.3">
      <c r="A24" s="20"/>
      <c r="B24" s="8"/>
      <c r="C24" s="8"/>
      <c r="D24" s="1"/>
      <c r="E24"/>
    </row>
    <row r="25" spans="1:6" x14ac:dyDescent="0.3">
      <c r="A25" s="7"/>
      <c r="B25" s="8"/>
      <c r="C25" s="8"/>
      <c r="D25" s="1"/>
      <c r="E25"/>
    </row>
    <row r="26" spans="1:6" x14ac:dyDescent="0.3">
      <c r="A26" s="7"/>
      <c r="B26" s="8"/>
      <c r="C26" s="8"/>
      <c r="D26" s="1"/>
      <c r="E26"/>
    </row>
    <row r="27" spans="1:6" x14ac:dyDescent="0.3">
      <c r="A27" s="7"/>
      <c r="B27" s="8"/>
      <c r="C27" s="8"/>
      <c r="D27" s="1"/>
      <c r="E27"/>
    </row>
    <row r="28" spans="1:6" x14ac:dyDescent="0.3">
      <c r="A28" s="7"/>
      <c r="B28" s="8"/>
      <c r="C28" s="8"/>
      <c r="D28" s="1"/>
      <c r="E28"/>
    </row>
    <row r="29" spans="1:6" x14ac:dyDescent="0.3">
      <c r="A29" s="20"/>
      <c r="B29" s="8"/>
      <c r="C29" s="8"/>
      <c r="D29" s="1"/>
      <c r="E29"/>
    </row>
    <row r="30" spans="1:6" x14ac:dyDescent="0.3">
      <c r="A30" s="7"/>
      <c r="B30" s="8"/>
      <c r="C30" s="8"/>
      <c r="D30" s="1"/>
      <c r="E30"/>
    </row>
    <row r="31" spans="1:6" x14ac:dyDescent="0.3">
      <c r="A31" s="7"/>
      <c r="B31" s="8"/>
      <c r="C31" s="8"/>
      <c r="D31" s="1"/>
      <c r="E31"/>
    </row>
    <row r="32" spans="1:6" x14ac:dyDescent="0.3">
      <c r="A32" s="7"/>
      <c r="B32" s="8"/>
      <c r="C32" s="8"/>
      <c r="D32" s="1"/>
      <c r="E32"/>
    </row>
    <row r="33" spans="1:5" x14ac:dyDescent="0.3">
      <c r="A33" s="7"/>
      <c r="B33" s="8"/>
      <c r="C33" s="8"/>
      <c r="D33" s="1"/>
      <c r="E33"/>
    </row>
    <row r="34" spans="1:5" x14ac:dyDescent="0.3">
      <c r="A34" s="7"/>
      <c r="B34" s="8"/>
      <c r="C34" s="8"/>
      <c r="D34" s="1"/>
      <c r="E34"/>
    </row>
    <row r="35" spans="1:5" x14ac:dyDescent="0.3">
      <c r="A35" s="7"/>
      <c r="B35" s="8"/>
      <c r="C35" s="8"/>
      <c r="D35" s="8"/>
      <c r="E35"/>
    </row>
    <row r="36" spans="1:5" x14ac:dyDescent="0.3">
      <c r="A36" s="7"/>
      <c r="B36" s="8"/>
      <c r="C36" s="8"/>
      <c r="D36" s="8"/>
      <c r="E36"/>
    </row>
    <row r="37" spans="1:5" x14ac:dyDescent="0.3">
      <c r="A37" s="7"/>
      <c r="B37" s="8"/>
      <c r="C37" s="8"/>
      <c r="D37" s="8"/>
      <c r="E37"/>
    </row>
    <row r="38" spans="1:5" x14ac:dyDescent="0.3">
      <c r="A38" s="20"/>
      <c r="B38" s="8"/>
      <c r="C38" s="8"/>
      <c r="D38" s="1"/>
      <c r="E38"/>
    </row>
    <row r="39" spans="1:5" x14ac:dyDescent="0.3">
      <c r="A39" s="46"/>
      <c r="B39" s="8"/>
      <c r="C39" s="8"/>
      <c r="D39" s="1"/>
      <c r="E39"/>
    </row>
    <row r="40" spans="1:5" x14ac:dyDescent="0.3">
      <c r="A40" s="7"/>
      <c r="B40" s="8"/>
      <c r="C40" s="8"/>
      <c r="D40" s="1"/>
      <c r="E40"/>
    </row>
    <row r="41" spans="1:5" x14ac:dyDescent="0.3">
      <c r="A41" s="7"/>
      <c r="B41" s="8"/>
      <c r="C41" s="8"/>
      <c r="D41" s="1"/>
      <c r="E41"/>
    </row>
    <row r="42" spans="1:5" x14ac:dyDescent="0.3">
      <c r="A42" s="7"/>
      <c r="B42" s="8"/>
      <c r="C42" s="8"/>
      <c r="D42" s="8"/>
      <c r="E42"/>
    </row>
    <row r="43" spans="1:5" x14ac:dyDescent="0.3">
      <c r="A43" s="7"/>
      <c r="B43" s="8"/>
      <c r="C43" s="8"/>
      <c r="D43" s="8"/>
      <c r="E43"/>
    </row>
    <row r="44" spans="1:5" x14ac:dyDescent="0.3">
      <c r="A44" s="7"/>
      <c r="B44" s="8"/>
      <c r="C44" s="8"/>
      <c r="D44" s="8"/>
      <c r="E44"/>
    </row>
    <row r="45" spans="1:5" x14ac:dyDescent="0.3">
      <c r="A45" s="7"/>
      <c r="B45" s="8"/>
      <c r="C45" s="8"/>
      <c r="D45" s="8"/>
      <c r="E45"/>
    </row>
    <row r="46" spans="1:5" x14ac:dyDescent="0.3">
      <c r="A46" s="20"/>
      <c r="B46" s="8"/>
      <c r="C46" s="8"/>
      <c r="D46" s="1"/>
      <c r="E46"/>
    </row>
    <row r="47" spans="1:5" x14ac:dyDescent="0.3">
      <c r="A47" s="7"/>
      <c r="B47" s="8"/>
      <c r="C47" s="8"/>
      <c r="D47" s="1"/>
      <c r="E47"/>
    </row>
    <row r="48" spans="1:5" x14ac:dyDescent="0.3">
      <c r="A48" s="7"/>
      <c r="B48" s="8"/>
      <c r="C48" s="8"/>
      <c r="D48" s="1"/>
      <c r="E48"/>
    </row>
    <row r="49" spans="1:6" x14ac:dyDescent="0.3">
      <c r="A49" s="7"/>
      <c r="B49" s="8"/>
      <c r="C49" s="8"/>
      <c r="D49" s="1"/>
      <c r="E49"/>
    </row>
    <row r="50" spans="1:6" x14ac:dyDescent="0.3">
      <c r="A50" s="7"/>
      <c r="B50" s="8"/>
      <c r="C50" s="8"/>
      <c r="D50" s="1"/>
      <c r="E50"/>
    </row>
    <row r="51" spans="1:6" x14ac:dyDescent="0.3">
      <c r="A51" s="7"/>
      <c r="B51" s="8"/>
      <c r="C51" s="8"/>
      <c r="D51" s="1"/>
      <c r="E51"/>
    </row>
    <row r="52" spans="1:6" x14ac:dyDescent="0.3">
      <c r="A52" s="7"/>
      <c r="B52" s="8"/>
      <c r="C52" s="8"/>
      <c r="D52" s="1"/>
      <c r="E52"/>
    </row>
    <row r="53" spans="1:6" x14ac:dyDescent="0.3">
      <c r="A53" s="7"/>
      <c r="B53" s="8"/>
      <c r="C53" s="8"/>
      <c r="D53" s="1"/>
      <c r="E53"/>
    </row>
    <row r="54" spans="1:6" x14ac:dyDescent="0.3">
      <c r="A54" s="7"/>
      <c r="B54" s="8"/>
      <c r="C54" s="8"/>
      <c r="D54" s="1"/>
      <c r="E54"/>
    </row>
    <row r="55" spans="1:6" x14ac:dyDescent="0.3">
      <c r="A55" s="7"/>
      <c r="B55" s="8"/>
      <c r="C55" s="8"/>
      <c r="D55" s="8"/>
      <c r="E55"/>
    </row>
    <row r="56" spans="1:6" ht="16.2" x14ac:dyDescent="0.45">
      <c r="A56" s="7"/>
      <c r="B56" s="18"/>
      <c r="C56" s="14"/>
      <c r="D56" s="14"/>
      <c r="E56"/>
    </row>
    <row r="57" spans="1:6" ht="16.2" x14ac:dyDescent="0.45">
      <c r="A57" s="11"/>
      <c r="B57" s="19"/>
      <c r="C57" s="19"/>
      <c r="D57" s="19"/>
      <c r="E57" s="4"/>
      <c r="F57" s="4"/>
    </row>
    <row r="58" spans="1:6" x14ac:dyDescent="0.3">
      <c r="B58" s="8"/>
      <c r="C58" s="8"/>
      <c r="D58" s="1"/>
      <c r="E58"/>
    </row>
    <row r="59" spans="1:6" ht="16.2" x14ac:dyDescent="0.45">
      <c r="A59" s="7"/>
      <c r="B59" s="19"/>
      <c r="C59" s="8"/>
      <c r="D59" s="19"/>
      <c r="E59" s="4"/>
    </row>
    <row r="60" spans="1:6" ht="16.2" x14ac:dyDescent="0.45">
      <c r="A60" s="7"/>
      <c r="B60" s="14"/>
      <c r="C60" s="8"/>
      <c r="D60" s="4"/>
      <c r="E60"/>
    </row>
    <row r="61" spans="1:6" x14ac:dyDescent="0.3">
      <c r="A61" s="7"/>
      <c r="B61" s="4"/>
      <c r="C61" s="8"/>
      <c r="E61"/>
    </row>
    <row r="63" spans="1:6" ht="16.2" x14ac:dyDescent="0.45">
      <c r="A63" s="20"/>
      <c r="C63" s="14"/>
      <c r="D63" s="14"/>
      <c r="F63" s="1"/>
    </row>
    <row r="64" spans="1:6" x14ac:dyDescent="0.3">
      <c r="A64" s="7"/>
      <c r="B64" s="8"/>
      <c r="C64" s="1"/>
      <c r="E64"/>
    </row>
    <row r="65" spans="1:5" x14ac:dyDescent="0.3">
      <c r="A65" s="7"/>
      <c r="B65" s="8"/>
      <c r="C65" s="1"/>
      <c r="E65"/>
    </row>
    <row r="66" spans="1:5" x14ac:dyDescent="0.3">
      <c r="A66" s="7"/>
      <c r="B66" s="8"/>
      <c r="C66" s="1"/>
      <c r="E66"/>
    </row>
    <row r="67" spans="1:5" x14ac:dyDescent="0.3">
      <c r="A67" s="7"/>
      <c r="B67" s="8"/>
      <c r="C67" s="1"/>
      <c r="E67"/>
    </row>
    <row r="68" spans="1:5" x14ac:dyDescent="0.3">
      <c r="A68" s="7"/>
      <c r="B68" s="8"/>
      <c r="C68" s="1"/>
      <c r="E68"/>
    </row>
    <row r="69" spans="1:5" x14ac:dyDescent="0.3">
      <c r="C69" s="8"/>
      <c r="E69"/>
    </row>
    <row r="70" spans="1:5" x14ac:dyDescent="0.3">
      <c r="A70" s="20"/>
      <c r="B70" s="8"/>
      <c r="C70" s="8"/>
      <c r="E70"/>
    </row>
    <row r="71" spans="1:5" x14ac:dyDescent="0.3">
      <c r="A71" s="7"/>
      <c r="B71" s="8"/>
      <c r="C71" s="8"/>
      <c r="E71"/>
    </row>
    <row r="72" spans="1:5" x14ac:dyDescent="0.3">
      <c r="A72" s="7"/>
      <c r="B72" s="8"/>
      <c r="C72" s="8"/>
      <c r="E72"/>
    </row>
    <row r="73" spans="1:5" x14ac:dyDescent="0.3">
      <c r="A73" s="7"/>
      <c r="B73" s="8"/>
      <c r="C73" s="8"/>
      <c r="E73"/>
    </row>
    <row r="74" spans="1:5" x14ac:dyDescent="0.3">
      <c r="A74" s="7"/>
      <c r="B74" s="8"/>
      <c r="C74" s="8"/>
      <c r="D74" s="4"/>
      <c r="E74"/>
    </row>
    <row r="75" spans="1:5" x14ac:dyDescent="0.3">
      <c r="C75" s="8"/>
      <c r="E75"/>
    </row>
  </sheetData>
  <sortState xmlns:xlrd2="http://schemas.microsoft.com/office/spreadsheetml/2017/richdata2" ref="A24:C37">
    <sortCondition ref="A24:A37"/>
  </sortState>
  <mergeCells count="1">
    <mergeCell ref="A1:F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William Severson</cp:lastModifiedBy>
  <cp:lastPrinted>2025-07-16T19:41:48Z</cp:lastPrinted>
  <dcterms:created xsi:type="dcterms:W3CDTF">2021-06-07T11:49:40Z</dcterms:created>
  <dcterms:modified xsi:type="dcterms:W3CDTF">2025-08-01T16:14:04Z</dcterms:modified>
</cp:coreProperties>
</file>