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Lions 2021-2022\Bank Statements\"/>
    </mc:Choice>
  </mc:AlternateContent>
  <xr:revisionPtr revIDLastSave="0" documentId="13_ncr:1_{F802574D-CEBB-4420-A188-6FC1FAB250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Sheet1!$A$1:$G$84</definedName>
    <definedName name="_xlnm.Print_Area" localSheetId="1">Sheet2!$A$1:$E$45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4" i="1" l="1"/>
  <c r="B77" i="1" s="1"/>
  <c r="G79" i="1"/>
  <c r="D33" i="2"/>
  <c r="D34" i="2" s="1"/>
  <c r="D10" i="2"/>
  <c r="D11" i="2" s="1"/>
  <c r="D36" i="2" s="1"/>
  <c r="G68" i="1"/>
  <c r="G23" i="1"/>
  <c r="C43" i="2"/>
  <c r="F64" i="1" s="1"/>
  <c r="C15" i="2"/>
  <c r="F21" i="1" s="1"/>
  <c r="B43" i="2"/>
  <c r="B15" i="2"/>
  <c r="G69" i="1" l="1"/>
  <c r="C45" i="2"/>
  <c r="D45" i="2" s="1"/>
  <c r="B45" i="2"/>
  <c r="E68" i="1" l="1"/>
  <c r="F23" i="1"/>
  <c r="F68" i="1"/>
  <c r="D68" i="1"/>
  <c r="C68" i="1"/>
  <c r="F69" i="1" l="1"/>
  <c r="E23" i="1"/>
  <c r="C23" i="1"/>
  <c r="D23" i="1"/>
  <c r="D69" i="1" l="1"/>
  <c r="C69" i="1"/>
  <c r="E69" i="1"/>
  <c r="G80" i="1"/>
  <c r="B72" i="1" s="1"/>
  <c r="B75" i="1" s="1"/>
  <c r="B79" i="1" s="1"/>
</calcChain>
</file>

<file path=xl/sharedStrings.xml><?xml version="1.0" encoding="utf-8"?>
<sst xmlns="http://schemas.openxmlformats.org/spreadsheetml/2006/main" count="154" uniqueCount="140">
  <si>
    <t>District</t>
  </si>
  <si>
    <t>State</t>
  </si>
  <si>
    <t>Bonding</t>
  </si>
  <si>
    <t>District Operations</t>
  </si>
  <si>
    <t>Pin Sales</t>
  </si>
  <si>
    <t>WLLI</t>
  </si>
  <si>
    <t>GMT Income</t>
  </si>
  <si>
    <t>Childhood Cancer Donation</t>
  </si>
  <si>
    <t>Grant</t>
  </si>
  <si>
    <t>Conventions</t>
  </si>
  <si>
    <t>District Convention Income</t>
  </si>
  <si>
    <t>State Convention  Income</t>
  </si>
  <si>
    <t>District total income</t>
  </si>
  <si>
    <t>District Expenses</t>
  </si>
  <si>
    <t>State Dues / Bonding</t>
  </si>
  <si>
    <t>Operations</t>
  </si>
  <si>
    <t>Cabinet Meetings</t>
  </si>
  <si>
    <t>Misc zoom gift cards</t>
  </si>
  <si>
    <t>Bank Charge Checks</t>
  </si>
  <si>
    <t>Covid19 Expenses</t>
  </si>
  <si>
    <t>Convention Expenses</t>
  </si>
  <si>
    <t>State Convention Expenses</t>
  </si>
  <si>
    <t>Committees</t>
  </si>
  <si>
    <t>Child Cancer Initiative</t>
  </si>
  <si>
    <t>Peace Poster</t>
  </si>
  <si>
    <t>EyeBank Director</t>
  </si>
  <si>
    <t>Zone Chair Training Meals</t>
  </si>
  <si>
    <t>Regional Meeting Costs</t>
  </si>
  <si>
    <t>Management</t>
  </si>
  <si>
    <t>District Governor</t>
  </si>
  <si>
    <t>1st Vice District Governor</t>
  </si>
  <si>
    <t>2nd Vice District Governor</t>
  </si>
  <si>
    <t>US/CAN Forum -DG</t>
  </si>
  <si>
    <t>US/CAN Forum -1VDG</t>
  </si>
  <si>
    <t>US/CAN Forum -2VDG</t>
  </si>
  <si>
    <t>US/CAN Forum -Attendee</t>
  </si>
  <si>
    <t>Secretary</t>
  </si>
  <si>
    <t>Treasurer</t>
  </si>
  <si>
    <t>Zone Chairs</t>
  </si>
  <si>
    <t>PROFIT (LOSS)</t>
  </si>
  <si>
    <t>Budget 2020-21</t>
  </si>
  <si>
    <t>Actual 2020-21</t>
  </si>
  <si>
    <t>Budget 2021-22</t>
  </si>
  <si>
    <t>Guiding Lions</t>
  </si>
  <si>
    <t xml:space="preserve"> </t>
  </si>
  <si>
    <t>Birch - Sturm Director (2021-2023)</t>
  </si>
  <si>
    <t>Zoom Licenses</t>
  </si>
  <si>
    <t>Admin - Office</t>
  </si>
  <si>
    <t>Comm Misc</t>
  </si>
  <si>
    <t>State Cent Expense</t>
  </si>
  <si>
    <t>Actual 2021-22</t>
  </si>
  <si>
    <t>07/01/2021 to 6/30/2022</t>
  </si>
  <si>
    <t>07/01/2021 to 06/30/2022</t>
  </si>
  <si>
    <t xml:space="preserve">Raffle </t>
  </si>
  <si>
    <t>Admin - Postage</t>
  </si>
  <si>
    <t>Savings</t>
  </si>
  <si>
    <t>CD</t>
  </si>
  <si>
    <t>District Income</t>
  </si>
  <si>
    <t>Total District Expenses</t>
  </si>
  <si>
    <t>GAT Income (Path Leader)</t>
  </si>
  <si>
    <t>Actual</t>
  </si>
  <si>
    <t>Income</t>
  </si>
  <si>
    <t>Ads</t>
  </si>
  <si>
    <t>Con Registrations - Credit cards</t>
  </si>
  <si>
    <t>Con Registrations</t>
  </si>
  <si>
    <t>Expenses</t>
  </si>
  <si>
    <t xml:space="preserve">Convention Pins </t>
  </si>
  <si>
    <t>Convention Printing</t>
  </si>
  <si>
    <t>Credit card Refunds</t>
  </si>
  <si>
    <t>Session Expenses</t>
  </si>
  <si>
    <t>Dignatary Gifts</t>
  </si>
  <si>
    <t>Dignatary Rooms</t>
  </si>
  <si>
    <t>Raffle Licenses</t>
  </si>
  <si>
    <t>WebSite Expenses</t>
  </si>
  <si>
    <t>Badge Expenses</t>
  </si>
  <si>
    <t>Credit Card Fees</t>
  </si>
  <si>
    <t>Web Site Cost</t>
  </si>
  <si>
    <t xml:space="preserve">Net Income </t>
  </si>
  <si>
    <t>Cash Refunds</t>
  </si>
  <si>
    <t>District 27-D1  --  2021-22</t>
  </si>
  <si>
    <t>2021-22</t>
  </si>
  <si>
    <t>Service Project</t>
  </si>
  <si>
    <t>Speaker Expense</t>
  </si>
  <si>
    <t>Raffle expense</t>
  </si>
  <si>
    <t>CC Registration Fee</t>
  </si>
  <si>
    <t>Raffle 50-50 Sat</t>
  </si>
  <si>
    <t>Raffle - Baskets</t>
  </si>
  <si>
    <t>Raffle  - Clubs donation</t>
  </si>
  <si>
    <t>Donation</t>
  </si>
  <si>
    <t>District Service Project</t>
  </si>
  <si>
    <t>Gift to LCIF</t>
  </si>
  <si>
    <t>Speaker Flag</t>
  </si>
  <si>
    <t>ID Gifts</t>
  </si>
  <si>
    <t>ID/PID Meals</t>
  </si>
  <si>
    <t>Necrology</t>
  </si>
  <si>
    <t>Hospitality</t>
  </si>
  <si>
    <t>Session Meals</t>
  </si>
  <si>
    <t>Admin - Printing/supplies</t>
  </si>
  <si>
    <t>Officer leadership Training</t>
  </si>
  <si>
    <t>Administrative  Balance</t>
  </si>
  <si>
    <t xml:space="preserve">   27-D1 Total Funds -  All Accounts</t>
  </si>
  <si>
    <t>Administrative Accounts</t>
  </si>
  <si>
    <t>2019-20</t>
  </si>
  <si>
    <t>Audio Visual</t>
  </si>
  <si>
    <t xml:space="preserve">Raffle 50-50 payout </t>
  </si>
  <si>
    <t>Naomi</t>
  </si>
  <si>
    <t>Striklestad</t>
  </si>
  <si>
    <t>Bank Balance  - Activity</t>
  </si>
  <si>
    <t>Other</t>
  </si>
  <si>
    <t>WLF Directors</t>
  </si>
  <si>
    <t>GMT/GAT/GST/GLT</t>
  </si>
  <si>
    <t xml:space="preserve">       District Governor Gifts/pins</t>
  </si>
  <si>
    <t>Admin PO Box</t>
  </si>
  <si>
    <t>Admin - Web site</t>
  </si>
  <si>
    <t>Outstanding Checks</t>
  </si>
  <si>
    <t>Bank Balance  - Administrative</t>
  </si>
  <si>
    <t>Budget 2022/23</t>
  </si>
  <si>
    <t xml:space="preserve"> Service project</t>
  </si>
  <si>
    <t>Raffle  Income</t>
  </si>
  <si>
    <t>Raffle expenses</t>
  </si>
  <si>
    <t>Service project</t>
  </si>
  <si>
    <t>Expense</t>
  </si>
  <si>
    <t>Jeff Winkler</t>
  </si>
  <si>
    <t>MD27 Wis Lions</t>
  </si>
  <si>
    <t>John Elverkrog</t>
  </si>
  <si>
    <t>CBI</t>
  </si>
  <si>
    <t>Adjusted Balance</t>
  </si>
  <si>
    <t>Interest on Savings /  CD</t>
  </si>
  <si>
    <t>GAT Printing and Supplies</t>
  </si>
  <si>
    <t>GAT  Awards</t>
  </si>
  <si>
    <t>GAT projectors screens</t>
  </si>
  <si>
    <t>GAT (Officer training)</t>
  </si>
  <si>
    <t>GAT (Regional Training)</t>
  </si>
  <si>
    <t>GAT Teams</t>
  </si>
  <si>
    <t>Stipend</t>
  </si>
  <si>
    <t>Stipend $500 per</t>
  </si>
  <si>
    <t>$100 Stipend per 12</t>
  </si>
  <si>
    <t>Checking Balance 07-01 (adjusted)</t>
  </si>
  <si>
    <t>Activity Account 07-01 (adjusted)</t>
  </si>
  <si>
    <t>Moved to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</si>
</sst>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u val="doubleAccounting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 val="singleAccounting"/>
      <sz val="11"/>
      <color theme="4"/>
      <name val="Calibri"/>
      <family val="2"/>
      <scheme val="minor"/>
    </font>
    <font>
      <u val="doubleAccounting"/>
      <sz val="11"/>
      <color theme="4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u val="singleAccounting"/>
      <sz val="11"/>
      <color theme="4"/>
      <name val="Calibri"/>
      <family val="2"/>
      <scheme val="minor"/>
    </font>
    <font>
      <b/>
      <u val="doubleAccounting"/>
      <sz val="11"/>
      <color theme="4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  <font>
      <u val="doubleAccounting"/>
      <sz val="11"/>
      <name val="Calibri"/>
      <family val="2"/>
      <scheme val="minor"/>
    </font>
    <font>
      <b/>
      <u val="doubleAccounting"/>
      <sz val="11"/>
      <color rgb="FFFF0000"/>
      <name val="Calibri"/>
      <family val="2"/>
      <scheme val="minor"/>
    </font>
    <font>
      <u val="doubleAccounting"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3">
    <xf numFmtId="0" fontId="0" fillId="0" borderId="0" xfId="0"/>
    <xf numFmtId="44" fontId="0" fillId="0" borderId="0" xfId="1" applyFont="1"/>
    <xf numFmtId="44" fontId="3" fillId="0" borderId="0" xfId="1" applyFont="1"/>
    <xf numFmtId="44" fontId="4" fillId="0" borderId="0" xfId="1" applyFont="1"/>
    <xf numFmtId="8" fontId="0" fillId="0" borderId="0" xfId="0" applyNumberFormat="1"/>
    <xf numFmtId="0" fontId="5" fillId="0" borderId="0" xfId="0" applyFont="1" applyAlignment="1">
      <alignment horizontal="center"/>
    </xf>
    <xf numFmtId="44" fontId="6" fillId="0" borderId="0" xfId="1" applyFont="1"/>
    <xf numFmtId="44" fontId="7" fillId="0" borderId="0" xfId="1" applyFont="1"/>
    <xf numFmtId="0" fontId="0" fillId="0" borderId="0" xfId="0" applyFont="1"/>
    <xf numFmtId="0" fontId="0" fillId="0" borderId="0" xfId="0" applyBorder="1"/>
    <xf numFmtId="0" fontId="5" fillId="0" borderId="0" xfId="0" applyFont="1" applyAlignment="1">
      <alignment horizontal="center"/>
    </xf>
    <xf numFmtId="44" fontId="3" fillId="0" borderId="0" xfId="0" applyNumberFormat="1" applyFont="1"/>
    <xf numFmtId="44" fontId="0" fillId="0" borderId="0" xfId="0" applyNumberFormat="1"/>
    <xf numFmtId="15" fontId="5" fillId="0" borderId="0" xfId="0" applyNumberFormat="1" applyFont="1" applyAlignment="1">
      <alignment horizontal="center"/>
    </xf>
    <xf numFmtId="44" fontId="0" fillId="0" borderId="0" xfId="1" applyFont="1" applyBorder="1"/>
    <xf numFmtId="44" fontId="9" fillId="0" borderId="0" xfId="1" applyFont="1"/>
    <xf numFmtId="44" fontId="10" fillId="0" borderId="0" xfId="1" applyFont="1"/>
    <xf numFmtId="44" fontId="11" fillId="2" borderId="0" xfId="1" applyFont="1" applyFill="1"/>
    <xf numFmtId="0" fontId="8" fillId="0" borderId="0" xfId="0" applyFont="1"/>
    <xf numFmtId="44" fontId="9" fillId="0" borderId="0" xfId="1" applyFont="1" applyBorder="1"/>
    <xf numFmtId="44" fontId="8" fillId="0" borderId="0" xfId="1" applyFont="1"/>
    <xf numFmtId="44" fontId="11" fillId="0" borderId="0" xfId="1" applyFont="1"/>
    <xf numFmtId="44" fontId="8" fillId="0" borderId="0" xfId="0" applyNumberFormat="1" applyFont="1"/>
    <xf numFmtId="44" fontId="8" fillId="0" borderId="0" xfId="1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1" applyNumberFormat="1" applyFont="1" applyAlignment="1">
      <alignment horizontal="center"/>
    </xf>
    <xf numFmtId="7" fontId="8" fillId="0" borderId="0" xfId="1" applyNumberFormat="1" applyFont="1"/>
    <xf numFmtId="44" fontId="13" fillId="0" borderId="0" xfId="1" applyFont="1"/>
    <xf numFmtId="7" fontId="12" fillId="0" borderId="0" xfId="1" applyNumberFormat="1" applyFont="1" applyAlignment="1">
      <alignment horizontal="center"/>
    </xf>
    <xf numFmtId="7" fontId="8" fillId="0" borderId="0" xfId="1" applyNumberFormat="1" applyFont="1" applyAlignment="1">
      <alignment horizontal="center"/>
    </xf>
    <xf numFmtId="7" fontId="8" fillId="0" borderId="0" xfId="1" applyNumberFormat="1" applyFont="1" applyAlignment="1">
      <alignment horizontal="left"/>
    </xf>
    <xf numFmtId="44" fontId="12" fillId="0" borderId="0" xfId="1" applyFont="1"/>
    <xf numFmtId="44" fontId="14" fillId="0" borderId="0" xfId="1" applyFont="1"/>
    <xf numFmtId="0" fontId="8" fillId="0" borderId="0" xfId="0" applyFont="1" applyAlignment="1">
      <alignment horizontal="center"/>
    </xf>
    <xf numFmtId="6" fontId="0" fillId="0" borderId="0" xfId="0" applyNumberFormat="1"/>
    <xf numFmtId="44" fontId="4" fillId="0" borderId="0" xfId="0" applyNumberFormat="1" applyFont="1"/>
    <xf numFmtId="44" fontId="0" fillId="0" borderId="0" xfId="1" applyFont="1" applyFill="1"/>
    <xf numFmtId="44" fontId="1" fillId="0" borderId="0" xfId="1" applyFont="1" applyFill="1" applyBorder="1"/>
    <xf numFmtId="44" fontId="3" fillId="0" borderId="0" xfId="1" applyFont="1" applyFill="1"/>
    <xf numFmtId="44" fontId="4" fillId="0" borderId="0" xfId="1" applyFont="1" applyFill="1"/>
    <xf numFmtId="44" fontId="15" fillId="2" borderId="0" xfId="1" applyFont="1" applyFill="1"/>
    <xf numFmtId="44" fontId="16" fillId="0" borderId="0" xfId="1" applyFont="1"/>
    <xf numFmtId="44" fontId="17" fillId="0" borderId="0" xfId="1" applyFont="1"/>
    <xf numFmtId="44" fontId="9" fillId="0" borderId="0" xfId="1" applyFont="1" applyAlignment="1"/>
    <xf numFmtId="8" fontId="8" fillId="0" borderId="0" xfId="1" applyNumberFormat="1" applyFont="1" applyAlignment="1">
      <alignment horizontal="right"/>
    </xf>
    <xf numFmtId="7" fontId="12" fillId="0" borderId="0" xfId="1" applyNumberFormat="1" applyFont="1" applyAlignment="1">
      <alignment horizontal="right"/>
    </xf>
    <xf numFmtId="44" fontId="1" fillId="0" borderId="0" xfId="1" applyFont="1"/>
    <xf numFmtId="0" fontId="8" fillId="0" borderId="0" xfId="0" applyNumberFormat="1" applyFont="1"/>
    <xf numFmtId="0" fontId="8" fillId="0" borderId="0" xfId="0" applyFont="1" applyAlignment="1">
      <alignment horizontal="center"/>
    </xf>
    <xf numFmtId="44" fontId="8" fillId="0" borderId="0" xfId="1" applyFont="1" applyFill="1"/>
    <xf numFmtId="164" fontId="8" fillId="0" borderId="0" xfId="1" applyNumberFormat="1" applyFont="1"/>
    <xf numFmtId="44" fontId="18" fillId="0" borderId="0" xfId="1" applyFont="1"/>
    <xf numFmtId="7" fontId="8" fillId="0" borderId="0" xfId="0" applyNumberFormat="1" applyFont="1"/>
    <xf numFmtId="8" fontId="12" fillId="0" borderId="0" xfId="0" applyNumberFormat="1" applyFont="1"/>
    <xf numFmtId="8" fontId="19" fillId="0" borderId="0" xfId="0" applyNumberFormat="1" applyFont="1"/>
    <xf numFmtId="44" fontId="14" fillId="0" borderId="0" xfId="0" applyNumberFormat="1" applyFont="1"/>
    <xf numFmtId="7" fontId="19" fillId="0" borderId="0" xfId="0" applyNumberFormat="1" applyFont="1"/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44" fontId="0" fillId="0" borderId="0" xfId="0" applyNumberFormat="1" applyAlignment="1">
      <alignment horizontal="center"/>
    </xf>
    <xf numFmtId="14" fontId="0" fillId="0" borderId="0" xfId="0" applyNumberFormat="1"/>
    <xf numFmtId="44" fontId="8" fillId="0" borderId="0" xfId="0" applyNumberFormat="1" applyFont="1" applyAlignment="1">
      <alignment horizontal="center"/>
    </xf>
    <xf numFmtId="0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44" fontId="8" fillId="0" borderId="0" xfId="0" applyNumberFormat="1" applyFont="1" applyAlignment="1">
      <alignment horizontal="center"/>
    </xf>
    <xf numFmtId="44" fontId="8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15" fontId="5" fillId="0" borderId="0" xfId="0" applyNumberFormat="1" applyFont="1" applyAlignment="1">
      <alignment horizontal="center"/>
    </xf>
    <xf numFmtId="44" fontId="5" fillId="0" borderId="0" xfId="1" applyFont="1" applyAlignment="1">
      <alignment horizontal="center"/>
    </xf>
    <xf numFmtId="0" fontId="9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44" fontId="9" fillId="3" borderId="0" xfId="1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4"/>
  <sheetViews>
    <sheetView tabSelected="1" zoomScale="91" zoomScaleNormal="91" workbookViewId="0">
      <pane ySplit="1" topLeftCell="A43" activePane="bottomLeft" state="frozen"/>
      <selection activeCell="B1" sqref="B1"/>
      <selection pane="bottomLeft" activeCell="G79" sqref="G79"/>
    </sheetView>
  </sheetViews>
  <sheetFormatPr defaultRowHeight="15" x14ac:dyDescent="0.25"/>
  <cols>
    <col min="1" max="1" width="29" customWidth="1"/>
    <col min="2" max="2" width="31.7109375" customWidth="1"/>
    <col min="3" max="3" width="16.28515625" customWidth="1"/>
    <col min="4" max="4" width="15.85546875" customWidth="1"/>
    <col min="5" max="5" width="15.28515625" style="18" customWidth="1"/>
    <col min="6" max="6" width="16.42578125" customWidth="1"/>
    <col min="7" max="7" width="16.140625" customWidth="1"/>
    <col min="8" max="8" width="20" customWidth="1"/>
    <col min="9" max="9" width="9.7109375" customWidth="1"/>
    <col min="10" max="10" width="12.140625" style="1" bestFit="1" customWidth="1"/>
  </cols>
  <sheetData>
    <row r="1" spans="1:9" ht="18.75" x14ac:dyDescent="0.3">
      <c r="A1" s="66" t="s">
        <v>57</v>
      </c>
      <c r="B1" s="66"/>
      <c r="C1" s="66"/>
      <c r="D1" s="66"/>
      <c r="E1" s="66"/>
      <c r="F1" s="66"/>
    </row>
    <row r="2" spans="1:9" x14ac:dyDescent="0.3">
      <c r="A2" s="68" t="s">
        <v>51</v>
      </c>
      <c r="B2" s="66"/>
      <c r="C2" s="66"/>
      <c r="D2" s="66"/>
      <c r="E2" s="66"/>
      <c r="F2" s="66"/>
    </row>
    <row r="3" spans="1:9" ht="18.75" x14ac:dyDescent="0.3">
      <c r="A3" s="13"/>
      <c r="B3" s="10"/>
      <c r="C3" s="70" t="s">
        <v>40</v>
      </c>
      <c r="D3" s="71" t="s">
        <v>41</v>
      </c>
      <c r="E3" s="72" t="s">
        <v>42</v>
      </c>
      <c r="F3" s="71" t="s">
        <v>50</v>
      </c>
      <c r="G3" s="72" t="s">
        <v>116</v>
      </c>
    </row>
    <row r="4" spans="1:9" x14ac:dyDescent="0.25">
      <c r="B4" t="s">
        <v>0</v>
      </c>
      <c r="C4" s="15">
        <v>10167</v>
      </c>
      <c r="D4" s="36">
        <v>9514.59</v>
      </c>
      <c r="E4" s="15">
        <v>13300</v>
      </c>
      <c r="F4" s="1">
        <v>13000.95</v>
      </c>
      <c r="G4" s="15">
        <v>13000</v>
      </c>
    </row>
    <row r="5" spans="1:9" x14ac:dyDescent="0.25">
      <c r="B5" t="s">
        <v>1</v>
      </c>
      <c r="C5" s="15">
        <v>21615</v>
      </c>
      <c r="D5" s="36">
        <v>20566.7</v>
      </c>
      <c r="E5" s="15">
        <v>21615</v>
      </c>
      <c r="F5" s="1">
        <v>20997.34</v>
      </c>
      <c r="G5" s="15">
        <v>21000</v>
      </c>
    </row>
    <row r="6" spans="1:9" x14ac:dyDescent="0.25">
      <c r="B6" t="s">
        <v>2</v>
      </c>
      <c r="C6" s="15">
        <v>621</v>
      </c>
      <c r="D6" s="36">
        <v>621.76</v>
      </c>
      <c r="E6" s="15">
        <v>621.76</v>
      </c>
      <c r="F6" s="1">
        <v>643.20000000000005</v>
      </c>
      <c r="G6" s="15">
        <v>650</v>
      </c>
    </row>
    <row r="7" spans="1:9" x14ac:dyDescent="0.25">
      <c r="A7" t="s">
        <v>3</v>
      </c>
      <c r="C7" s="15"/>
      <c r="D7" s="36"/>
      <c r="E7" s="15"/>
      <c r="F7" s="1"/>
      <c r="G7" s="15"/>
    </row>
    <row r="8" spans="1:9" x14ac:dyDescent="0.25">
      <c r="B8" t="s">
        <v>4</v>
      </c>
      <c r="C8" s="15"/>
      <c r="D8" s="36">
        <v>200</v>
      </c>
      <c r="E8" s="15"/>
      <c r="F8" s="1">
        <v>50</v>
      </c>
      <c r="G8" s="15"/>
    </row>
    <row r="9" spans="1:9" x14ac:dyDescent="0.25">
      <c r="B9" t="s">
        <v>53</v>
      </c>
      <c r="C9" s="15"/>
      <c r="D9" s="36"/>
      <c r="E9" s="15">
        <v>100</v>
      </c>
      <c r="F9" s="1">
        <v>210</v>
      </c>
      <c r="G9" s="15">
        <v>150</v>
      </c>
    </row>
    <row r="10" spans="1:9" x14ac:dyDescent="0.25">
      <c r="B10" t="s">
        <v>127</v>
      </c>
      <c r="C10" s="15"/>
      <c r="D10" s="36">
        <v>241.88</v>
      </c>
      <c r="E10" s="15">
        <v>90</v>
      </c>
      <c r="F10" s="1">
        <v>103.76</v>
      </c>
      <c r="G10" s="15">
        <v>50</v>
      </c>
      <c r="I10" s="1"/>
    </row>
    <row r="11" spans="1:9" x14ac:dyDescent="0.25">
      <c r="A11" t="s">
        <v>133</v>
      </c>
      <c r="C11" s="15"/>
      <c r="D11" s="36"/>
      <c r="E11" s="15"/>
      <c r="F11" s="1"/>
      <c r="G11" s="15"/>
    </row>
    <row r="12" spans="1:9" x14ac:dyDescent="0.25">
      <c r="B12" t="s">
        <v>131</v>
      </c>
      <c r="C12" s="15">
        <v>1400</v>
      </c>
      <c r="D12" s="36"/>
      <c r="E12" s="15">
        <v>2500</v>
      </c>
      <c r="F12" s="1">
        <v>419.25</v>
      </c>
      <c r="G12" s="15">
        <v>500</v>
      </c>
    </row>
    <row r="13" spans="1:9" x14ac:dyDescent="0.25">
      <c r="B13" t="s">
        <v>132</v>
      </c>
      <c r="C13" s="15">
        <v>2000</v>
      </c>
      <c r="D13" s="36"/>
      <c r="E13" s="15">
        <v>2500</v>
      </c>
      <c r="F13" s="1"/>
      <c r="G13" s="15">
        <v>0</v>
      </c>
    </row>
    <row r="14" spans="1:9" x14ac:dyDescent="0.25">
      <c r="B14" t="s">
        <v>5</v>
      </c>
      <c r="C14" s="15">
        <v>100</v>
      </c>
      <c r="D14" s="36"/>
      <c r="E14" s="15">
        <v>100</v>
      </c>
      <c r="F14" s="1"/>
      <c r="G14" s="15">
        <v>100</v>
      </c>
    </row>
    <row r="15" spans="1:9" x14ac:dyDescent="0.25">
      <c r="B15" t="s">
        <v>59</v>
      </c>
      <c r="C15" s="15">
        <v>500</v>
      </c>
      <c r="D15" s="36">
        <v>500</v>
      </c>
      <c r="E15" s="15">
        <v>500</v>
      </c>
      <c r="F15" s="1">
        <v>100</v>
      </c>
      <c r="G15" s="15">
        <v>100</v>
      </c>
    </row>
    <row r="16" spans="1:9" x14ac:dyDescent="0.25">
      <c r="B16" t="s">
        <v>6</v>
      </c>
      <c r="C16" s="15"/>
      <c r="D16" s="36">
        <v>500</v>
      </c>
      <c r="E16" s="15">
        <v>500</v>
      </c>
      <c r="F16" s="1">
        <v>500</v>
      </c>
      <c r="G16" s="15">
        <v>500</v>
      </c>
    </row>
    <row r="17" spans="1:13" x14ac:dyDescent="0.25">
      <c r="A17" t="s">
        <v>108</v>
      </c>
      <c r="G17" s="15"/>
    </row>
    <row r="18" spans="1:13" x14ac:dyDescent="0.25">
      <c r="B18" t="s">
        <v>7</v>
      </c>
      <c r="C18" s="15"/>
      <c r="D18" s="36">
        <v>200</v>
      </c>
      <c r="E18" s="15">
        <v>0</v>
      </c>
      <c r="F18" s="1"/>
      <c r="G18" s="15"/>
      <c r="H18" s="12"/>
    </row>
    <row r="19" spans="1:13" x14ac:dyDescent="0.25">
      <c r="B19" t="s">
        <v>8</v>
      </c>
      <c r="C19" s="15"/>
      <c r="D19" s="36">
        <v>10000</v>
      </c>
      <c r="E19" s="15" t="s">
        <v>44</v>
      </c>
      <c r="F19" s="1"/>
      <c r="G19" s="15"/>
    </row>
    <row r="20" spans="1:13" ht="16.5" customHeight="1" x14ac:dyDescent="0.25">
      <c r="A20" t="s">
        <v>9</v>
      </c>
      <c r="C20" s="43"/>
      <c r="D20" s="36"/>
      <c r="E20" s="15"/>
      <c r="F20" s="1"/>
      <c r="G20" s="15"/>
    </row>
    <row r="21" spans="1:13" x14ac:dyDescent="0.25">
      <c r="B21" t="s">
        <v>10</v>
      </c>
      <c r="C21" s="15">
        <v>20000</v>
      </c>
      <c r="D21" s="36"/>
      <c r="E21" s="15">
        <v>10000</v>
      </c>
      <c r="F21" s="1">
        <f>+Sheet2!C15</f>
        <v>10932</v>
      </c>
      <c r="G21" s="15">
        <v>20000</v>
      </c>
    </row>
    <row r="22" spans="1:13" ht="17.25" x14ac:dyDescent="0.4">
      <c r="B22" t="s">
        <v>11</v>
      </c>
      <c r="C22" s="16">
        <v>0</v>
      </c>
      <c r="D22" s="38">
        <v>0</v>
      </c>
      <c r="E22" s="16">
        <v>0</v>
      </c>
      <c r="F22" s="6">
        <v>0</v>
      </c>
      <c r="G22" s="16">
        <v>0</v>
      </c>
    </row>
    <row r="23" spans="1:13" ht="17.25" customHeight="1" x14ac:dyDescent="0.4">
      <c r="A23" s="67" t="s">
        <v>12</v>
      </c>
      <c r="B23" s="67"/>
      <c r="C23" s="17">
        <f>SUM(C4:C22)</f>
        <v>56403</v>
      </c>
      <c r="D23" s="39">
        <f>SUM(D4:D22)</f>
        <v>42344.93</v>
      </c>
      <c r="E23" s="17">
        <f>SUM(E4:E22)</f>
        <v>51826.76</v>
      </c>
      <c r="F23" s="40">
        <f>SUM(F4:F22)</f>
        <v>46956.5</v>
      </c>
      <c r="G23" s="17">
        <f>SUM(G4:G22)</f>
        <v>56050</v>
      </c>
    </row>
    <row r="25" spans="1:13" ht="20.25" x14ac:dyDescent="0.4">
      <c r="A25" s="66" t="s">
        <v>13</v>
      </c>
      <c r="B25" s="66"/>
      <c r="C25" s="66"/>
      <c r="D25" s="66"/>
      <c r="E25" s="66"/>
      <c r="F25" s="66"/>
      <c r="G25" s="66"/>
      <c r="H25" s="32"/>
    </row>
    <row r="26" spans="1:13" ht="20.25" x14ac:dyDescent="0.4">
      <c r="A26" s="66" t="s">
        <v>52</v>
      </c>
      <c r="B26" s="66"/>
      <c r="C26" s="66"/>
      <c r="D26" s="66"/>
      <c r="E26" s="66"/>
      <c r="F26" s="66"/>
      <c r="G26" s="66"/>
      <c r="H26" s="32"/>
    </row>
    <row r="27" spans="1:13" ht="20.25" x14ac:dyDescent="0.4">
      <c r="A27" s="5"/>
      <c r="B27" s="5"/>
      <c r="C27" s="70" t="s">
        <v>40</v>
      </c>
      <c r="D27" s="71" t="s">
        <v>41</v>
      </c>
      <c r="E27" s="72" t="s">
        <v>42</v>
      </c>
      <c r="F27" s="71" t="s">
        <v>50</v>
      </c>
      <c r="G27" s="72" t="s">
        <v>116</v>
      </c>
      <c r="H27" s="32"/>
      <c r="I27" s="8"/>
      <c r="K27" s="8"/>
      <c r="L27" s="8"/>
      <c r="M27" s="8"/>
    </row>
    <row r="28" spans="1:13" x14ac:dyDescent="0.25">
      <c r="A28" t="s">
        <v>14</v>
      </c>
      <c r="B28" t="s">
        <v>1</v>
      </c>
      <c r="C28" s="15">
        <v>21615</v>
      </c>
      <c r="D28" s="36">
        <v>20566.7</v>
      </c>
      <c r="E28" s="15">
        <v>21615</v>
      </c>
      <c r="F28" s="1">
        <v>21062.98</v>
      </c>
      <c r="G28" s="15">
        <v>21000</v>
      </c>
    </row>
    <row r="29" spans="1:13" x14ac:dyDescent="0.25">
      <c r="B29" t="s">
        <v>2</v>
      </c>
      <c r="C29" s="15">
        <v>621</v>
      </c>
      <c r="D29" s="36">
        <v>621.76</v>
      </c>
      <c r="E29" s="15">
        <v>612.76</v>
      </c>
      <c r="F29" s="1">
        <v>653.91999999999996</v>
      </c>
      <c r="G29" s="15">
        <v>650</v>
      </c>
    </row>
    <row r="30" spans="1:13" x14ac:dyDescent="0.25">
      <c r="A30" t="s">
        <v>22</v>
      </c>
      <c r="B30" t="s">
        <v>23</v>
      </c>
      <c r="C30" s="15"/>
      <c r="D30" s="36">
        <v>200</v>
      </c>
      <c r="E30" s="15"/>
      <c r="F30" s="1"/>
      <c r="G30" s="15"/>
    </row>
    <row r="31" spans="1:13" x14ac:dyDescent="0.25">
      <c r="B31" t="s">
        <v>24</v>
      </c>
      <c r="C31" s="15">
        <v>85</v>
      </c>
      <c r="D31" s="36"/>
      <c r="E31" s="15">
        <v>150</v>
      </c>
      <c r="F31" s="1">
        <v>200</v>
      </c>
      <c r="G31" s="15">
        <v>200</v>
      </c>
      <c r="H31" s="8"/>
    </row>
    <row r="32" spans="1:13" x14ac:dyDescent="0.25">
      <c r="B32" t="s">
        <v>48</v>
      </c>
      <c r="C32" s="15">
        <v>500</v>
      </c>
      <c r="D32" s="36"/>
      <c r="E32" s="15"/>
      <c r="F32" s="1">
        <v>39.9</v>
      </c>
      <c r="G32" s="15"/>
    </row>
    <row r="33" spans="1:13" x14ac:dyDescent="0.25">
      <c r="A33" s="8"/>
      <c r="B33" s="8" t="s">
        <v>109</v>
      </c>
      <c r="C33" s="15">
        <v>300</v>
      </c>
      <c r="D33" s="36">
        <v>729</v>
      </c>
      <c r="E33" s="15">
        <v>1500</v>
      </c>
      <c r="F33" s="1">
        <v>1205</v>
      </c>
      <c r="G33" s="15">
        <v>1200</v>
      </c>
    </row>
    <row r="34" spans="1:13" x14ac:dyDescent="0.25">
      <c r="B34" t="s">
        <v>25</v>
      </c>
      <c r="C34" s="15">
        <v>150</v>
      </c>
      <c r="D34" s="36"/>
      <c r="E34" s="15">
        <v>750</v>
      </c>
      <c r="F34" s="1"/>
      <c r="G34" s="15">
        <v>780</v>
      </c>
    </row>
    <row r="35" spans="1:13" x14ac:dyDescent="0.25">
      <c r="B35" t="s">
        <v>45</v>
      </c>
      <c r="C35" s="15"/>
      <c r="D35" s="36"/>
      <c r="E35" s="15">
        <v>750</v>
      </c>
      <c r="F35" s="1"/>
      <c r="G35" s="15">
        <v>500</v>
      </c>
    </row>
    <row r="36" spans="1:13" x14ac:dyDescent="0.25">
      <c r="A36" t="s">
        <v>133</v>
      </c>
      <c r="B36" t="s">
        <v>128</v>
      </c>
      <c r="C36" s="15">
        <v>1000</v>
      </c>
      <c r="D36" s="36">
        <v>595.85</v>
      </c>
      <c r="E36" s="15">
        <v>1150</v>
      </c>
      <c r="F36" s="1">
        <v>83.94</v>
      </c>
      <c r="G36" s="15">
        <v>200</v>
      </c>
      <c r="I36" s="9"/>
      <c r="J36" s="14"/>
      <c r="K36" s="9"/>
      <c r="L36" s="9"/>
      <c r="M36" s="9"/>
    </row>
    <row r="37" spans="1:13" x14ac:dyDescent="0.25">
      <c r="B37" t="s">
        <v>129</v>
      </c>
      <c r="C37" s="15">
        <v>500</v>
      </c>
      <c r="D37" s="36">
        <v>36.47</v>
      </c>
      <c r="E37" s="15">
        <v>1200</v>
      </c>
      <c r="F37" s="1">
        <v>376.49</v>
      </c>
      <c r="G37" s="19">
        <v>600</v>
      </c>
    </row>
    <row r="38" spans="1:13" x14ac:dyDescent="0.25">
      <c r="B38" t="s">
        <v>130</v>
      </c>
      <c r="C38" s="15"/>
      <c r="D38" s="36"/>
      <c r="E38" s="15"/>
      <c r="F38" s="1">
        <v>1624.65</v>
      </c>
      <c r="G38" s="15"/>
    </row>
    <row r="39" spans="1:13" x14ac:dyDescent="0.25">
      <c r="B39" t="s">
        <v>110</v>
      </c>
      <c r="C39" s="15">
        <v>930</v>
      </c>
      <c r="D39" s="36"/>
      <c r="E39" s="15"/>
      <c r="F39" s="1">
        <v>120</v>
      </c>
      <c r="G39" s="15">
        <v>400</v>
      </c>
    </row>
    <row r="40" spans="1:13" x14ac:dyDescent="0.25">
      <c r="B40" t="s">
        <v>26</v>
      </c>
      <c r="C40" s="15">
        <v>300</v>
      </c>
      <c r="D40" s="36"/>
      <c r="E40" s="15">
        <v>0</v>
      </c>
      <c r="F40" s="1"/>
      <c r="G40" s="15">
        <v>50</v>
      </c>
    </row>
    <row r="41" spans="1:13" x14ac:dyDescent="0.25">
      <c r="B41" t="s">
        <v>27</v>
      </c>
      <c r="C41" s="15">
        <v>2885</v>
      </c>
      <c r="D41" s="36"/>
      <c r="E41" s="15">
        <v>3000</v>
      </c>
      <c r="F41" s="1">
        <v>568.83000000000004</v>
      </c>
      <c r="G41" s="15">
        <v>750</v>
      </c>
    </row>
    <row r="42" spans="1:13" x14ac:dyDescent="0.25">
      <c r="B42" t="s">
        <v>98</v>
      </c>
      <c r="C42" s="15">
        <v>2100</v>
      </c>
      <c r="D42" s="36"/>
      <c r="E42" s="15">
        <v>3000</v>
      </c>
      <c r="F42" s="1">
        <v>392.76</v>
      </c>
      <c r="G42" s="15">
        <v>450</v>
      </c>
    </row>
    <row r="43" spans="1:13" x14ac:dyDescent="0.25">
      <c r="A43" t="s">
        <v>28</v>
      </c>
      <c r="B43" t="s">
        <v>29</v>
      </c>
      <c r="C43" s="15">
        <v>2000</v>
      </c>
      <c r="D43" s="36">
        <v>595</v>
      </c>
      <c r="E43" s="15">
        <v>2000</v>
      </c>
      <c r="F43" s="1">
        <v>630</v>
      </c>
      <c r="G43" s="15">
        <v>1500</v>
      </c>
    </row>
    <row r="44" spans="1:13" x14ac:dyDescent="0.25">
      <c r="B44" t="s">
        <v>111</v>
      </c>
      <c r="C44" s="15">
        <v>2000</v>
      </c>
      <c r="D44" s="36">
        <v>2110</v>
      </c>
      <c r="E44" s="15">
        <v>1500</v>
      </c>
      <c r="F44" s="1">
        <v>831.3</v>
      </c>
      <c r="G44" s="15">
        <v>1000</v>
      </c>
    </row>
    <row r="45" spans="1:13" x14ac:dyDescent="0.25">
      <c r="B45" t="s">
        <v>30</v>
      </c>
      <c r="C45" s="15">
        <v>2000</v>
      </c>
      <c r="D45" s="36">
        <v>998</v>
      </c>
      <c r="E45" s="15">
        <v>2000</v>
      </c>
      <c r="F45" s="1">
        <v>1817.5</v>
      </c>
      <c r="G45" s="15">
        <v>2000</v>
      </c>
    </row>
    <row r="46" spans="1:13" x14ac:dyDescent="0.25">
      <c r="B46" t="s">
        <v>31</v>
      </c>
      <c r="C46" s="15">
        <v>2000</v>
      </c>
      <c r="D46" s="36">
        <v>867.44</v>
      </c>
      <c r="E46" s="15">
        <v>2000</v>
      </c>
      <c r="F46" s="1">
        <v>882</v>
      </c>
      <c r="G46" s="15">
        <v>2000</v>
      </c>
    </row>
    <row r="47" spans="1:13" x14ac:dyDescent="0.25">
      <c r="B47" t="s">
        <v>32</v>
      </c>
      <c r="C47" s="15">
        <v>500</v>
      </c>
      <c r="D47" s="36"/>
      <c r="E47" s="15">
        <v>500</v>
      </c>
      <c r="F47" s="1"/>
      <c r="G47" s="15">
        <v>500</v>
      </c>
      <c r="H47" t="s">
        <v>134</v>
      </c>
    </row>
    <row r="48" spans="1:13" x14ac:dyDescent="0.25">
      <c r="B48" t="s">
        <v>33</v>
      </c>
      <c r="C48" s="15">
        <v>500</v>
      </c>
      <c r="D48" s="36"/>
      <c r="E48" s="15">
        <v>500</v>
      </c>
      <c r="F48" s="1">
        <v>796</v>
      </c>
      <c r="G48" s="15">
        <v>500</v>
      </c>
      <c r="H48" t="s">
        <v>134</v>
      </c>
    </row>
    <row r="49" spans="1:8" x14ac:dyDescent="0.25">
      <c r="B49" t="s">
        <v>34</v>
      </c>
      <c r="C49" s="15">
        <v>500</v>
      </c>
      <c r="D49" s="36"/>
      <c r="E49" s="15">
        <v>500</v>
      </c>
      <c r="F49" s="1"/>
      <c r="G49" s="15">
        <v>500</v>
      </c>
      <c r="H49" t="s">
        <v>134</v>
      </c>
    </row>
    <row r="50" spans="1:8" x14ac:dyDescent="0.25">
      <c r="B50" t="s">
        <v>35</v>
      </c>
      <c r="C50" s="15">
        <v>4000</v>
      </c>
      <c r="D50" s="36"/>
      <c r="E50" s="15">
        <v>2000</v>
      </c>
      <c r="F50" s="1"/>
      <c r="G50" s="15">
        <v>2000</v>
      </c>
      <c r="H50" t="s">
        <v>135</v>
      </c>
    </row>
    <row r="51" spans="1:8" x14ac:dyDescent="0.25">
      <c r="B51" t="s">
        <v>36</v>
      </c>
      <c r="C51" s="15">
        <v>200</v>
      </c>
      <c r="D51" s="36"/>
      <c r="E51" s="15">
        <v>200</v>
      </c>
      <c r="F51" s="1"/>
      <c r="G51" s="15">
        <v>300</v>
      </c>
    </row>
    <row r="52" spans="1:8" x14ac:dyDescent="0.25">
      <c r="B52" t="s">
        <v>43</v>
      </c>
      <c r="C52" s="15"/>
      <c r="D52" s="36"/>
      <c r="E52" s="15">
        <v>1500</v>
      </c>
      <c r="F52" s="1"/>
      <c r="G52" s="15">
        <v>750</v>
      </c>
    </row>
    <row r="53" spans="1:8" x14ac:dyDescent="0.25">
      <c r="B53" t="s">
        <v>37</v>
      </c>
      <c r="C53" s="15">
        <v>300</v>
      </c>
      <c r="D53" s="36">
        <v>45</v>
      </c>
      <c r="E53" s="15">
        <v>300</v>
      </c>
      <c r="F53" s="1">
        <v>416</v>
      </c>
      <c r="G53" s="15">
        <v>400</v>
      </c>
    </row>
    <row r="54" spans="1:8" x14ac:dyDescent="0.25">
      <c r="B54" s="9" t="s">
        <v>38</v>
      </c>
      <c r="C54" s="19">
        <v>750</v>
      </c>
      <c r="D54" s="37">
        <v>900</v>
      </c>
      <c r="E54" s="19">
        <v>900</v>
      </c>
      <c r="F54" s="14">
        <v>975</v>
      </c>
      <c r="G54" s="15">
        <v>1200</v>
      </c>
      <c r="H54" t="s">
        <v>136</v>
      </c>
    </row>
    <row r="55" spans="1:8" x14ac:dyDescent="0.25">
      <c r="A55" t="s">
        <v>15</v>
      </c>
      <c r="B55" t="s">
        <v>16</v>
      </c>
      <c r="C55" s="15">
        <v>2500</v>
      </c>
      <c r="D55" s="36"/>
      <c r="E55" s="15">
        <v>3600</v>
      </c>
      <c r="F55" s="1">
        <v>1771.48</v>
      </c>
      <c r="G55" s="15">
        <v>3000</v>
      </c>
    </row>
    <row r="56" spans="1:8" x14ac:dyDescent="0.25">
      <c r="B56" t="s">
        <v>112</v>
      </c>
      <c r="C56" s="15">
        <v>194</v>
      </c>
      <c r="D56" s="36">
        <v>196</v>
      </c>
      <c r="E56" s="15">
        <v>196</v>
      </c>
      <c r="F56" s="1">
        <v>210</v>
      </c>
      <c r="G56" s="15">
        <v>210</v>
      </c>
    </row>
    <row r="57" spans="1:8" x14ac:dyDescent="0.25">
      <c r="B57" t="s">
        <v>97</v>
      </c>
      <c r="C57" s="15">
        <v>80</v>
      </c>
      <c r="D57" s="36">
        <v>315.3</v>
      </c>
      <c r="E57" s="15">
        <v>450</v>
      </c>
      <c r="F57" s="1">
        <v>190.41</v>
      </c>
      <c r="G57" s="15">
        <v>200</v>
      </c>
    </row>
    <row r="58" spans="1:8" x14ac:dyDescent="0.25">
      <c r="B58" t="s">
        <v>54</v>
      </c>
      <c r="C58" s="15"/>
      <c r="D58" s="36"/>
      <c r="E58" s="15"/>
      <c r="F58" s="1">
        <v>226</v>
      </c>
      <c r="G58" s="15">
        <v>235</v>
      </c>
    </row>
    <row r="59" spans="1:8" x14ac:dyDescent="0.25">
      <c r="B59" t="s">
        <v>47</v>
      </c>
      <c r="C59" s="15"/>
      <c r="D59" s="36">
        <v>107.31</v>
      </c>
      <c r="E59" s="15"/>
      <c r="F59" s="1">
        <v>56.21</v>
      </c>
      <c r="G59" s="15">
        <v>50</v>
      </c>
    </row>
    <row r="60" spans="1:8" x14ac:dyDescent="0.25">
      <c r="B60" t="s">
        <v>113</v>
      </c>
      <c r="C60" s="15">
        <v>32</v>
      </c>
      <c r="D60" s="36">
        <v>399.74</v>
      </c>
      <c r="E60" s="15">
        <v>175</v>
      </c>
      <c r="F60" s="1">
        <v>374.03</v>
      </c>
      <c r="G60" s="15">
        <v>50</v>
      </c>
    </row>
    <row r="61" spans="1:8" x14ac:dyDescent="0.25">
      <c r="B61" t="s">
        <v>46</v>
      </c>
      <c r="C61" s="15">
        <v>250</v>
      </c>
      <c r="D61" s="36">
        <v>158.15</v>
      </c>
      <c r="E61" s="15">
        <v>234</v>
      </c>
      <c r="F61" s="1"/>
      <c r="G61" s="15">
        <v>300</v>
      </c>
    </row>
    <row r="62" spans="1:8" x14ac:dyDescent="0.25">
      <c r="B62" t="s">
        <v>17</v>
      </c>
      <c r="C62" s="15"/>
      <c r="D62" s="36">
        <v>175</v>
      </c>
      <c r="E62" s="15">
        <v>0</v>
      </c>
      <c r="F62" s="1"/>
      <c r="G62" s="15"/>
    </row>
    <row r="63" spans="1:8" x14ac:dyDescent="0.25">
      <c r="B63" t="s">
        <v>18</v>
      </c>
      <c r="C63" s="15">
        <v>192</v>
      </c>
      <c r="D63" s="36">
        <v>238.42</v>
      </c>
      <c r="E63" s="15"/>
      <c r="F63" s="1"/>
      <c r="G63" s="15">
        <v>250</v>
      </c>
    </row>
    <row r="64" spans="1:8" x14ac:dyDescent="0.25">
      <c r="B64" t="s">
        <v>20</v>
      </c>
      <c r="C64" s="15">
        <v>20000</v>
      </c>
      <c r="D64" s="36">
        <v>333.2</v>
      </c>
      <c r="E64" s="15">
        <v>10000</v>
      </c>
      <c r="F64" s="1">
        <f>+Sheet2!C43</f>
        <v>15201.760000000002</v>
      </c>
      <c r="G64" s="15">
        <v>20000</v>
      </c>
    </row>
    <row r="65" spans="1:9" x14ac:dyDescent="0.25">
      <c r="B65" t="s">
        <v>21</v>
      </c>
      <c r="C65" s="15"/>
      <c r="D65" s="36"/>
      <c r="E65" s="15"/>
      <c r="F65" s="1"/>
      <c r="G65" s="15"/>
    </row>
    <row r="66" spans="1:9" x14ac:dyDescent="0.25">
      <c r="B66" t="s">
        <v>19</v>
      </c>
      <c r="C66" s="15"/>
      <c r="D66" s="36">
        <v>10000</v>
      </c>
      <c r="E66" s="15"/>
      <c r="F66" s="1"/>
      <c r="G66" s="15"/>
    </row>
    <row r="67" spans="1:9" ht="17.25" x14ac:dyDescent="0.4">
      <c r="B67" t="s">
        <v>49</v>
      </c>
      <c r="C67" s="16">
        <v>105</v>
      </c>
      <c r="D67" s="11">
        <v>0</v>
      </c>
      <c r="E67" s="16">
        <v>0</v>
      </c>
      <c r="F67" s="6">
        <v>0</v>
      </c>
      <c r="G67" s="16">
        <v>0</v>
      </c>
    </row>
    <row r="68" spans="1:9" x14ac:dyDescent="0.25">
      <c r="C68" s="15">
        <f>SUM(C28:C67)</f>
        <v>69089</v>
      </c>
      <c r="D68" s="1">
        <f>SUM(D28:D67)</f>
        <v>40188.339999999997</v>
      </c>
      <c r="E68" s="15">
        <f>SUM(E28:E67)</f>
        <v>62282.759999999995</v>
      </c>
      <c r="F68" s="1">
        <f>SUM(F28:F67)</f>
        <v>50706.16</v>
      </c>
      <c r="G68" s="15">
        <f>SUM(G28:G67)</f>
        <v>63725</v>
      </c>
    </row>
    <row r="69" spans="1:9" ht="17.25" x14ac:dyDescent="0.4">
      <c r="A69" t="s">
        <v>58</v>
      </c>
      <c r="B69" t="s">
        <v>39</v>
      </c>
      <c r="C69" s="42">
        <f>+C23-C68</f>
        <v>-12686</v>
      </c>
      <c r="D69" s="3">
        <f>+D23-D68</f>
        <v>2156.5900000000038</v>
      </c>
      <c r="E69" s="41">
        <f>+E23-E68</f>
        <v>-10455.999999999993</v>
      </c>
      <c r="F69" s="41">
        <f>+F23-F68</f>
        <v>-3749.6600000000035</v>
      </c>
      <c r="G69" s="41">
        <f>+G23-G68</f>
        <v>-7675</v>
      </c>
      <c r="I69" s="12"/>
    </row>
    <row r="70" spans="1:9" ht="17.25" x14ac:dyDescent="0.4">
      <c r="C70" s="3"/>
      <c r="D70" s="3"/>
      <c r="E70" s="21"/>
      <c r="F70" s="7"/>
    </row>
    <row r="71" spans="1:9" x14ac:dyDescent="0.25">
      <c r="A71" s="48" t="s">
        <v>101</v>
      </c>
      <c r="B71" s="18"/>
      <c r="C71" s="49"/>
      <c r="D71" s="49"/>
      <c r="E71" s="15"/>
      <c r="F71" s="20"/>
      <c r="G71" s="18"/>
    </row>
    <row r="72" spans="1:9" x14ac:dyDescent="0.25">
      <c r="A72" s="48" t="s">
        <v>137</v>
      </c>
      <c r="B72" s="50">
        <f>+G80</f>
        <v>20358</v>
      </c>
      <c r="C72" s="20"/>
      <c r="E72" s="65" t="s">
        <v>115</v>
      </c>
      <c r="F72" s="65"/>
      <c r="G72" s="51">
        <v>21696.9</v>
      </c>
    </row>
    <row r="73" spans="1:9" x14ac:dyDescent="0.25">
      <c r="A73" s="48" t="s">
        <v>55</v>
      </c>
      <c r="B73" s="52">
        <v>10166.51</v>
      </c>
      <c r="C73" s="20"/>
      <c r="E73" s="64" t="s">
        <v>114</v>
      </c>
      <c r="F73" s="64"/>
      <c r="G73" s="18"/>
    </row>
    <row r="74" spans="1:9" x14ac:dyDescent="0.25">
      <c r="A74" s="48" t="s">
        <v>56</v>
      </c>
      <c r="B74" s="53">
        <v>10331.959999999999</v>
      </c>
      <c r="C74" s="20"/>
      <c r="D74" s="60">
        <v>44628</v>
      </c>
      <c r="E74" s="47">
        <v>5770</v>
      </c>
      <c r="F74" s="48" t="s">
        <v>105</v>
      </c>
      <c r="G74" s="20">
        <v>50</v>
      </c>
    </row>
    <row r="75" spans="1:9" x14ac:dyDescent="0.25">
      <c r="A75" s="48" t="s">
        <v>99</v>
      </c>
      <c r="B75" s="44">
        <f>SUM(B72:B74)</f>
        <v>40856.47</v>
      </c>
      <c r="C75" s="20"/>
      <c r="D75" s="60">
        <v>44628</v>
      </c>
      <c r="E75" s="47">
        <v>5771</v>
      </c>
      <c r="F75" s="48" t="s">
        <v>106</v>
      </c>
      <c r="G75" s="20">
        <v>25</v>
      </c>
    </row>
    <row r="76" spans="1:9" x14ac:dyDescent="0.25">
      <c r="A76" s="48"/>
      <c r="B76" s="54"/>
      <c r="C76" s="20"/>
      <c r="D76" s="60">
        <v>44732</v>
      </c>
      <c r="E76" s="47">
        <v>5794</v>
      </c>
      <c r="F76" s="48" t="s">
        <v>122</v>
      </c>
      <c r="G76" s="20">
        <v>882</v>
      </c>
    </row>
    <row r="77" spans="1:9" x14ac:dyDescent="0.25">
      <c r="A77" s="48" t="s">
        <v>138</v>
      </c>
      <c r="B77" s="45">
        <f>+G84</f>
        <v>56024.71</v>
      </c>
      <c r="C77" s="20"/>
      <c r="D77" s="60">
        <v>44735</v>
      </c>
      <c r="E77" s="47">
        <v>5795</v>
      </c>
      <c r="F77" s="48" t="s">
        <v>123</v>
      </c>
      <c r="G77" s="20">
        <v>39.9</v>
      </c>
    </row>
    <row r="78" spans="1:9" ht="17.25" x14ac:dyDescent="0.4">
      <c r="A78" s="48"/>
      <c r="B78" s="26"/>
      <c r="C78" s="20"/>
      <c r="D78" s="60">
        <v>44736</v>
      </c>
      <c r="E78" s="47">
        <v>5796</v>
      </c>
      <c r="F78" s="48" t="s">
        <v>124</v>
      </c>
      <c r="G78" s="27">
        <v>342</v>
      </c>
    </row>
    <row r="79" spans="1:9" ht="17.25" x14ac:dyDescent="0.4">
      <c r="A79" s="18" t="s">
        <v>100</v>
      </c>
      <c r="B79" s="56">
        <f>+B77+B75</f>
        <v>96881.18</v>
      </c>
      <c r="C79" s="20"/>
      <c r="F79" s="18"/>
      <c r="G79" s="55">
        <f>SUM(G74:G78)</f>
        <v>1338.9</v>
      </c>
    </row>
    <row r="80" spans="1:9" ht="17.25" x14ac:dyDescent="0.4">
      <c r="A80" s="18"/>
      <c r="B80" s="18"/>
      <c r="C80" s="20"/>
      <c r="E80" s="62" t="s">
        <v>126</v>
      </c>
      <c r="F80" s="62"/>
      <c r="G80" s="55">
        <f>+G72-G79</f>
        <v>20358</v>
      </c>
    </row>
    <row r="81" spans="1:7" ht="17.25" x14ac:dyDescent="0.4">
      <c r="A81" s="18"/>
      <c r="B81" s="18"/>
      <c r="C81" s="20"/>
      <c r="E81" s="63" t="s">
        <v>107</v>
      </c>
      <c r="F81" s="63"/>
      <c r="G81" s="27">
        <v>56424.71</v>
      </c>
    </row>
    <row r="82" spans="1:7" x14ac:dyDescent="0.25">
      <c r="A82" s="18"/>
      <c r="B82" s="18"/>
      <c r="C82" s="20"/>
      <c r="E82" s="63" t="s">
        <v>114</v>
      </c>
      <c r="F82" s="63"/>
      <c r="G82" s="18"/>
    </row>
    <row r="83" spans="1:7" ht="17.25" x14ac:dyDescent="0.4">
      <c r="A83" s="18"/>
      <c r="B83" s="18"/>
      <c r="C83" s="20"/>
      <c r="D83" s="60">
        <v>44729</v>
      </c>
      <c r="E83" s="57">
        <v>5376</v>
      </c>
      <c r="F83" s="57" t="s">
        <v>125</v>
      </c>
      <c r="G83" s="27">
        <v>400</v>
      </c>
    </row>
    <row r="84" spans="1:7" ht="17.25" x14ac:dyDescent="0.4">
      <c r="A84" s="18"/>
      <c r="B84" s="18"/>
      <c r="C84" s="31"/>
      <c r="E84" s="62" t="s">
        <v>126</v>
      </c>
      <c r="F84" s="62"/>
      <c r="G84" s="32">
        <f>+G81-G83</f>
        <v>56024.71</v>
      </c>
    </row>
  </sheetData>
  <mergeCells count="11">
    <mergeCell ref="E72:F72"/>
    <mergeCell ref="A25:G25"/>
    <mergeCell ref="A26:G26"/>
    <mergeCell ref="A23:B23"/>
    <mergeCell ref="A1:F1"/>
    <mergeCell ref="A2:F2"/>
    <mergeCell ref="E84:F84"/>
    <mergeCell ref="E82:F82"/>
    <mergeCell ref="E73:F73"/>
    <mergeCell ref="E81:F81"/>
    <mergeCell ref="E80:F80"/>
  </mergeCells>
  <pageMargins left="0.25" right="0.25" top="0.75" bottom="0.75" header="0.3" footer="0.3"/>
  <pageSetup scale="95" fitToHeight="0" orientation="landscape" horizontalDpi="4294967293" verticalDpi="300" r:id="rId1"/>
  <rowBreaks count="1" manualBreakCount="1">
    <brk id="2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2EA71-0E73-478F-8611-DDACDA58E64B}">
  <dimension ref="A1:G45"/>
  <sheetViews>
    <sheetView topLeftCell="A12" workbookViewId="0">
      <selection activeCell="A29" sqref="A29:XFD29"/>
    </sheetView>
  </sheetViews>
  <sheetFormatPr defaultRowHeight="15" x14ac:dyDescent="0.25"/>
  <cols>
    <col min="1" max="1" width="30.140625" customWidth="1"/>
    <col min="2" max="2" width="14.42578125" customWidth="1"/>
    <col min="3" max="3" width="13" customWidth="1"/>
    <col min="4" max="4" width="14.28515625" customWidth="1"/>
    <col min="5" max="5" width="17.28515625" style="58" customWidth="1"/>
    <col min="7" max="7" width="10.5703125" style="1" bestFit="1" customWidth="1"/>
  </cols>
  <sheetData>
    <row r="1" spans="1:7" ht="18.75" x14ac:dyDescent="0.3">
      <c r="A1" s="69" t="s">
        <v>79</v>
      </c>
      <c r="B1" s="69"/>
      <c r="C1" s="69"/>
    </row>
    <row r="2" spans="1:7" x14ac:dyDescent="0.25">
      <c r="B2" s="23" t="s">
        <v>60</v>
      </c>
      <c r="C2" s="23" t="s">
        <v>60</v>
      </c>
      <c r="D2" s="33"/>
    </row>
    <row r="3" spans="1:7" x14ac:dyDescent="0.25">
      <c r="A3" s="24" t="s">
        <v>61</v>
      </c>
      <c r="B3" s="25" t="s">
        <v>102</v>
      </c>
      <c r="C3" s="25" t="s">
        <v>80</v>
      </c>
      <c r="D3" s="33"/>
    </row>
    <row r="4" spans="1:7" x14ac:dyDescent="0.25">
      <c r="A4" s="26" t="s">
        <v>62</v>
      </c>
      <c r="B4" s="20">
        <v>650</v>
      </c>
      <c r="C4" s="20">
        <v>1210</v>
      </c>
      <c r="D4" s="33"/>
    </row>
    <row r="5" spans="1:7" x14ac:dyDescent="0.25">
      <c r="A5" s="26" t="s">
        <v>81</v>
      </c>
      <c r="C5" s="20"/>
      <c r="D5" s="34">
        <v>1000</v>
      </c>
      <c r="E5" s="58" t="s">
        <v>117</v>
      </c>
      <c r="G5"/>
    </row>
    <row r="6" spans="1:7" x14ac:dyDescent="0.25">
      <c r="B6" s="20"/>
      <c r="C6" s="20"/>
      <c r="D6" s="33"/>
      <c r="E6" s="58" t="s">
        <v>61</v>
      </c>
    </row>
    <row r="7" spans="1:7" x14ac:dyDescent="0.25">
      <c r="A7" s="26" t="s">
        <v>85</v>
      </c>
      <c r="B7" s="20"/>
      <c r="C7" s="20"/>
      <c r="D7" s="1">
        <v>1214</v>
      </c>
    </row>
    <row r="8" spans="1:7" x14ac:dyDescent="0.25">
      <c r="A8" s="26" t="s">
        <v>87</v>
      </c>
      <c r="B8" s="20"/>
      <c r="C8" s="20"/>
      <c r="D8" s="1">
        <v>1145</v>
      </c>
    </row>
    <row r="9" spans="1:7" ht="17.25" x14ac:dyDescent="0.4">
      <c r="A9" s="26" t="s">
        <v>86</v>
      </c>
      <c r="B9" s="20"/>
      <c r="C9" s="20"/>
      <c r="D9" s="2">
        <v>1225</v>
      </c>
    </row>
    <row r="10" spans="1:7" ht="17.25" x14ac:dyDescent="0.4">
      <c r="A10" s="26"/>
      <c r="B10" s="20"/>
      <c r="C10" s="20"/>
      <c r="D10" s="35">
        <f>SUM(D7:D9)</f>
        <v>3584</v>
      </c>
      <c r="E10" s="58" t="s">
        <v>118</v>
      </c>
    </row>
    <row r="11" spans="1:7" ht="17.25" x14ac:dyDescent="0.4">
      <c r="A11" s="26"/>
      <c r="B11" s="20"/>
      <c r="C11" s="20"/>
      <c r="D11" s="35">
        <f>+D10+D5</f>
        <v>4584</v>
      </c>
    </row>
    <row r="12" spans="1:7" x14ac:dyDescent="0.25">
      <c r="A12" s="26" t="s">
        <v>88</v>
      </c>
      <c r="B12" s="20"/>
      <c r="C12" s="20">
        <v>300</v>
      </c>
      <c r="D12" s="23"/>
    </row>
    <row r="13" spans="1:7" x14ac:dyDescent="0.25">
      <c r="A13" s="26" t="s">
        <v>63</v>
      </c>
      <c r="B13" s="20">
        <v>6452.93</v>
      </c>
      <c r="C13" s="20">
        <v>3636</v>
      </c>
      <c r="D13" s="23"/>
    </row>
    <row r="14" spans="1:7" ht="17.25" x14ac:dyDescent="0.4">
      <c r="A14" s="26" t="s">
        <v>64</v>
      </c>
      <c r="B14" s="27">
        <v>5200</v>
      </c>
      <c r="C14" s="27">
        <v>5786</v>
      </c>
      <c r="D14" s="23"/>
    </row>
    <row r="15" spans="1:7" x14ac:dyDescent="0.25">
      <c r="A15" s="26"/>
      <c r="B15" s="20">
        <f>SUM(B4:B14)</f>
        <v>12302.93</v>
      </c>
      <c r="C15" s="20">
        <f>SUM(C4:C14)</f>
        <v>10932</v>
      </c>
      <c r="D15" s="23"/>
    </row>
    <row r="16" spans="1:7" x14ac:dyDescent="0.25">
      <c r="A16" s="28" t="s">
        <v>65</v>
      </c>
      <c r="B16" s="20"/>
      <c r="C16" s="20"/>
      <c r="D16" s="23"/>
    </row>
    <row r="17" spans="1:7" x14ac:dyDescent="0.25">
      <c r="A17" s="30" t="s">
        <v>103</v>
      </c>
      <c r="B17" s="20">
        <v>486.8</v>
      </c>
      <c r="C17" s="20">
        <v>1175.48</v>
      </c>
      <c r="D17" s="23"/>
    </row>
    <row r="18" spans="1:7" x14ac:dyDescent="0.25">
      <c r="A18" s="26" t="s">
        <v>78</v>
      </c>
      <c r="B18" s="20">
        <v>295</v>
      </c>
      <c r="C18" s="20">
        <v>0</v>
      </c>
      <c r="G18"/>
    </row>
    <row r="19" spans="1:7" x14ac:dyDescent="0.25">
      <c r="A19" s="30" t="s">
        <v>66</v>
      </c>
      <c r="B19" s="20">
        <v>1024.6300000000001</v>
      </c>
      <c r="C19" s="20"/>
      <c r="D19" s="23"/>
    </row>
    <row r="20" spans="1:7" x14ac:dyDescent="0.25">
      <c r="A20" s="30" t="s">
        <v>67</v>
      </c>
      <c r="C20" s="20">
        <v>948.82</v>
      </c>
      <c r="D20" s="23"/>
    </row>
    <row r="21" spans="1:7" x14ac:dyDescent="0.25">
      <c r="A21" s="30" t="s">
        <v>68</v>
      </c>
      <c r="B21" s="20">
        <v>5809.19</v>
      </c>
      <c r="C21" s="20"/>
      <c r="D21" s="23"/>
    </row>
    <row r="22" spans="1:7" x14ac:dyDescent="0.25">
      <c r="A22" s="26" t="s">
        <v>70</v>
      </c>
      <c r="B22" s="20"/>
      <c r="C22" s="20">
        <v>159.72999999999999</v>
      </c>
      <c r="F22" s="1"/>
      <c r="G22"/>
    </row>
    <row r="23" spans="1:7" x14ac:dyDescent="0.25">
      <c r="A23" s="26" t="s">
        <v>71</v>
      </c>
      <c r="B23" s="20">
        <v>5000</v>
      </c>
      <c r="C23" s="20">
        <v>133.59</v>
      </c>
      <c r="D23" s="23"/>
    </row>
    <row r="24" spans="1:7" x14ac:dyDescent="0.25">
      <c r="A24" s="30" t="s">
        <v>89</v>
      </c>
      <c r="B24" s="20"/>
      <c r="D24" s="4">
        <v>1565.64</v>
      </c>
      <c r="E24" s="58" t="s">
        <v>120</v>
      </c>
    </row>
    <row r="25" spans="1:7" x14ac:dyDescent="0.25">
      <c r="A25" s="26" t="s">
        <v>90</v>
      </c>
      <c r="B25" s="20">
        <v>236.89</v>
      </c>
      <c r="C25" s="20">
        <v>200</v>
      </c>
      <c r="D25" s="23"/>
      <c r="E25" s="58" t="s">
        <v>121</v>
      </c>
    </row>
    <row r="26" spans="1:7" x14ac:dyDescent="0.25">
      <c r="A26" s="26" t="s">
        <v>95</v>
      </c>
      <c r="B26" s="20">
        <v>121.58</v>
      </c>
      <c r="C26" s="20">
        <v>637.12</v>
      </c>
      <c r="D26" s="23"/>
    </row>
    <row r="27" spans="1:7" x14ac:dyDescent="0.25">
      <c r="A27" s="26" t="s">
        <v>92</v>
      </c>
      <c r="B27" s="20"/>
      <c r="C27" s="20">
        <v>412.75</v>
      </c>
      <c r="D27" s="23"/>
    </row>
    <row r="28" spans="1:7" x14ac:dyDescent="0.25">
      <c r="A28" s="26" t="s">
        <v>93</v>
      </c>
      <c r="B28" s="20"/>
      <c r="C28" s="20">
        <v>863.58</v>
      </c>
      <c r="D28" s="23"/>
    </row>
    <row r="29" spans="1:7" x14ac:dyDescent="0.25">
      <c r="A29" s="26" t="s">
        <v>94</v>
      </c>
      <c r="B29" s="20">
        <v>34.82</v>
      </c>
      <c r="C29" s="20">
        <v>290.14</v>
      </c>
      <c r="D29" s="23"/>
    </row>
    <row r="30" spans="1:7" x14ac:dyDescent="0.25">
      <c r="A30" s="26" t="s">
        <v>83</v>
      </c>
      <c r="B30" s="20"/>
      <c r="C30" s="20"/>
      <c r="D30" s="46">
        <v>1245</v>
      </c>
    </row>
    <row r="31" spans="1:7" x14ac:dyDescent="0.25">
      <c r="A31" s="26" t="s">
        <v>72</v>
      </c>
      <c r="B31" s="20">
        <v>51</v>
      </c>
      <c r="C31" s="20"/>
      <c r="D31" s="46">
        <v>51</v>
      </c>
    </row>
    <row r="32" spans="1:7" ht="17.25" x14ac:dyDescent="0.4">
      <c r="A32" s="30" t="s">
        <v>104</v>
      </c>
      <c r="B32" s="20"/>
      <c r="C32" s="20"/>
      <c r="D32" s="11">
        <v>600</v>
      </c>
    </row>
    <row r="33" spans="1:5" ht="17.25" x14ac:dyDescent="0.4">
      <c r="A33" s="30" t="s">
        <v>69</v>
      </c>
      <c r="B33" s="20">
        <v>5500</v>
      </c>
      <c r="C33" s="20">
        <v>500.56</v>
      </c>
      <c r="D33" s="35">
        <f>SUM(D30:D32)</f>
        <v>1896</v>
      </c>
      <c r="E33" s="58" t="s">
        <v>119</v>
      </c>
    </row>
    <row r="34" spans="1:5" ht="17.25" x14ac:dyDescent="0.4">
      <c r="A34" s="30"/>
      <c r="B34" s="20"/>
      <c r="C34" s="20"/>
      <c r="D34" s="35">
        <f>+D33+D24</f>
        <v>3461.6400000000003</v>
      </c>
    </row>
    <row r="35" spans="1:5" x14ac:dyDescent="0.25">
      <c r="A35" s="30" t="s">
        <v>96</v>
      </c>
      <c r="B35" s="20"/>
      <c r="C35" s="20">
        <v>7365.22</v>
      </c>
      <c r="D35" s="23"/>
    </row>
    <row r="36" spans="1:5" x14ac:dyDescent="0.25">
      <c r="A36" s="26" t="s">
        <v>82</v>
      </c>
      <c r="B36" s="20"/>
      <c r="C36" s="20">
        <v>2133.59</v>
      </c>
      <c r="D36" s="61">
        <f>+D11-D34</f>
        <v>1122.3599999999997</v>
      </c>
      <c r="E36" s="58" t="s">
        <v>139</v>
      </c>
    </row>
    <row r="37" spans="1:5" x14ac:dyDescent="0.25">
      <c r="A37" s="26" t="s">
        <v>91</v>
      </c>
      <c r="B37" s="20"/>
      <c r="C37" s="20">
        <v>41.5</v>
      </c>
      <c r="D37" s="33"/>
    </row>
    <row r="38" spans="1:5" x14ac:dyDescent="0.25">
      <c r="A38" s="30" t="s">
        <v>73</v>
      </c>
      <c r="B38" s="20"/>
      <c r="D38" s="33"/>
    </row>
    <row r="39" spans="1:5" x14ac:dyDescent="0.25">
      <c r="A39" s="29" t="s">
        <v>74</v>
      </c>
      <c r="B39" s="20">
        <v>215.86</v>
      </c>
      <c r="C39" s="20">
        <v>0</v>
      </c>
      <c r="D39" s="33"/>
    </row>
    <row r="40" spans="1:5" x14ac:dyDescent="0.25">
      <c r="A40" s="29" t="s">
        <v>75</v>
      </c>
      <c r="B40" s="20">
        <v>309.93</v>
      </c>
      <c r="C40" s="20">
        <v>0</v>
      </c>
      <c r="D40" s="33"/>
    </row>
    <row r="41" spans="1:5" x14ac:dyDescent="0.25">
      <c r="A41" s="29" t="s">
        <v>84</v>
      </c>
      <c r="B41" s="20">
        <v>124.29</v>
      </c>
      <c r="C41" s="20">
        <v>339.68</v>
      </c>
      <c r="D41" s="33"/>
      <c r="E41" s="59"/>
    </row>
    <row r="42" spans="1:5" ht="17.25" x14ac:dyDescent="0.4">
      <c r="A42" s="29" t="s">
        <v>76</v>
      </c>
      <c r="B42" s="27">
        <v>12</v>
      </c>
      <c r="C42" s="27">
        <v>0</v>
      </c>
      <c r="D42" s="33"/>
    </row>
    <row r="43" spans="1:5" x14ac:dyDescent="0.25">
      <c r="A43" s="26"/>
      <c r="B43" s="31">
        <f>SUM(B17:B42)</f>
        <v>19221.989999999998</v>
      </c>
      <c r="C43" s="31">
        <f>SUM(C17:C42)</f>
        <v>15201.760000000002</v>
      </c>
      <c r="D43" s="33"/>
    </row>
    <row r="44" spans="1:5" ht="17.25" x14ac:dyDescent="0.4">
      <c r="A44" s="26" t="s">
        <v>77</v>
      </c>
      <c r="B44" s="32"/>
      <c r="C44" s="32"/>
    </row>
    <row r="45" spans="1:5" x14ac:dyDescent="0.25">
      <c r="B45" s="22">
        <f>+B15-B43</f>
        <v>-6919.0599999999977</v>
      </c>
      <c r="C45" s="22">
        <f>+C15-C43</f>
        <v>-4269.760000000002</v>
      </c>
      <c r="D45" s="12">
        <f>+C45+D36</f>
        <v>-3147.4000000000024</v>
      </c>
    </row>
  </sheetData>
  <mergeCells count="1">
    <mergeCell ref="A1:C1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2022-07-11T14:27:52Z</cp:lastPrinted>
  <dcterms:created xsi:type="dcterms:W3CDTF">2021-06-07T11:49:40Z</dcterms:created>
  <dcterms:modified xsi:type="dcterms:W3CDTF">2022-07-11T14:30:11Z</dcterms:modified>
</cp:coreProperties>
</file>