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ons 2022-23\Bank Statements\"/>
    </mc:Choice>
  </mc:AlternateContent>
  <xr:revisionPtr revIDLastSave="0" documentId="8_{8C6BE21C-3967-429F-9C94-FD2D6BBA3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Sheet1!$A$1:$G$87</definedName>
    <definedName name="_xlnm.Print_Area" localSheetId="1">Sheet2!$A$1:$C$44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D42" i="2"/>
  <c r="C42" i="2"/>
  <c r="C44" i="2" s="1"/>
  <c r="C14" i="2"/>
  <c r="G41" i="1"/>
  <c r="G42" i="1" s="1"/>
  <c r="B31" i="1" s="1"/>
  <c r="F23" i="1"/>
  <c r="E83" i="1"/>
  <c r="E23" i="1"/>
  <c r="B42" i="2"/>
  <c r="D82" i="1" s="1"/>
  <c r="B14" i="2"/>
  <c r="D44" i="2" l="1"/>
  <c r="F82" i="1"/>
  <c r="F83" i="1" s="1"/>
  <c r="F84" i="1" s="1"/>
  <c r="E84" i="1"/>
  <c r="B44" i="2"/>
  <c r="D21" i="1" s="1"/>
  <c r="C83" i="1" l="1"/>
  <c r="D23" i="1"/>
  <c r="D83" i="1"/>
  <c r="D84" i="1" l="1"/>
  <c r="C23" i="1"/>
  <c r="C84" i="1" l="1"/>
  <c r="G34" i="1"/>
  <c r="B26" i="1" s="1"/>
  <c r="B29" i="1" s="1"/>
  <c r="B34" i="1" s="1"/>
</calcChain>
</file>

<file path=xl/sharedStrings.xml><?xml version="1.0" encoding="utf-8"?>
<sst xmlns="http://schemas.openxmlformats.org/spreadsheetml/2006/main" count="144" uniqueCount="132">
  <si>
    <t>District</t>
  </si>
  <si>
    <t>State</t>
  </si>
  <si>
    <t>Bonding</t>
  </si>
  <si>
    <t>District Operations</t>
  </si>
  <si>
    <t>Pin Sales</t>
  </si>
  <si>
    <t>WLLI</t>
  </si>
  <si>
    <t>GMT Income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</si>
  <si>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</si>
  <si>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</si>
  <si>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</si>
  <si>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</si>
  <si>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</si>
  <si>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</si>
  <si>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District Expenses</t>
  </si>
  <si>
    <t>State Dues / Bonding</t>
  </si>
  <si>
    <t>Operations</t>
  </si>
  <si>
    <t>Cabinet Meetings</t>
  </si>
  <si>
    <t>Misc zoom gift cards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</si>
  <si>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</si>
  <si>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</si>
  <si>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</si>
  <si>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</si>
  <si>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</si>
  <si>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</si>
  <si>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</si>
  <si>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</si>
  <si>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</si>
  <si>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</si>
  <si>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</si>
  <si>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</si>
  <si>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</si>
  <si>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</si>
  <si>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</si>
  <si>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</si>
  <si>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</si>
  <si>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Budget 2021-22</t>
  </si>
  <si>
    <t>Guiding Lions</t>
  </si>
  <si>
    <t xml:space="preserve"> </t>
  </si>
  <si>
    <t>Birch - Sturm Director (2021-2023)</t>
  </si>
  <si>
    <t>Zoom Licenses</t>
  </si>
  <si>
    <t>Admin - Office</t>
  </si>
  <si>
    <t>Comm Misc</t>
  </si>
  <si>
    <t>Actual 2021-22</t>
  </si>
  <si>
    <t xml:space="preserve">Raffle </t>
  </si>
  <si>
    <t>Admin - Postage</t>
  </si>
  <si>
    <t>Savings</t>
  </si>
  <si>
    <t>CD</t>
  </si>
  <si>
    <t>Total District Expenses</t>
  </si>
  <si>
    <t>GAT Income (Path Leader)</t>
  </si>
  <si>
    <t>Actual</t>
  </si>
  <si>
    <t>Income</t>
  </si>
  <si>
    <t>Ads</t>
  </si>
  <si>
    <t>Con Registrations - Credit cards</t>
  </si>
  <si>
    <t>Con Registrations</t>
  </si>
  <si>
    <t>Expenses</t>
  </si>
  <si>
    <t xml:space="preserve">Convention Pins </t>
  </si>
  <si>
    <t>Convention Printing</t>
  </si>
  <si>
    <t>Credit card Refunds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</si>
  <si>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</si>
  <si>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</si>
  <si>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</si>
  <si>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</si>
  <si>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</si>
  <si>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</si>
  <si>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</si>
  <si>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</si>
  <si>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</si>
  <si>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Cash Refunds</t>
  </si>
  <si>
    <t>2021-22</t>
  </si>
  <si>
    <t>Service Project</t>
  </si>
  <si>
    <t>Raffle expense</t>
  </si>
  <si>
    <t>CC Registration Fee</t>
  </si>
  <si>
    <t>Raffle 50-50 Sat</t>
  </si>
  <si>
    <t>Raffle - Baskets</t>
  </si>
  <si>
    <t>Raffle  - Clubs donation</t>
  </si>
  <si>
    <t>Donation</t>
  </si>
  <si>
    <t>District Service Project</t>
  </si>
  <si>
    <t>Gift to LCIF</t>
  </si>
  <si>
    <t>Speaker Flag</t>
  </si>
  <si>
    <t>ID Gifts</t>
  </si>
  <si>
    <t>ID/PID Meals</t>
  </si>
  <si>
    <t>Necrology</t>
  </si>
  <si>
    <t>Hospitality</t>
  </si>
  <si>
    <t>Session Meals</t>
  </si>
  <si>
    <t>Admin - Printing/supplies</t>
  </si>
  <si>
    <t>Officer leadership Training</t>
  </si>
  <si>
    <t>Administrative  Balance</t>
  </si>
  <si>
    <t xml:space="preserve">   27-D1 Total Funds -  All Accounts</t>
  </si>
  <si>
    <t>Administrative Accounts</t>
  </si>
  <si>
    <t>Audio Visual</t>
  </si>
  <si>
    <t xml:space="preserve">Raffle 50-50 payout </t>
  </si>
  <si>
    <t>Bank Balance  - Activity</t>
  </si>
  <si>
    <t>Other</t>
  </si>
  <si>
    <t>WLF Directors</t>
  </si>
  <si>
    <t>GMT/GAT/GST/GLT</t>
  </si>
  <si>
    <t>Admin PO Box</t>
  </si>
  <si>
    <t>Admin - Web site</t>
  </si>
  <si>
    <t>Outstanding Checks</t>
  </si>
  <si>
    <t>Bank Balance  - Administrative</t>
  </si>
  <si>
    <t>Budget 2022/23</t>
  </si>
  <si>
    <t>Adjusted Balance</t>
  </si>
  <si>
    <t>Interest on Savings /  CD</t>
  </si>
  <si>
    <t>GAT Printing and Supplies</t>
  </si>
  <si>
    <t>GAT  Awards</t>
  </si>
  <si>
    <t>GAT (Officer training)</t>
  </si>
  <si>
    <t>GAT (Regional Training)</t>
  </si>
  <si>
    <t>GAT Teams</t>
  </si>
  <si>
    <t>2022-23</t>
  </si>
  <si>
    <t>Actual 2022-23</t>
  </si>
  <si>
    <t>07/01/2022 to 06/30/2023</t>
  </si>
  <si>
    <t>07/01/2022 to 6/30/2023</t>
  </si>
  <si>
    <t>GAT major supplies</t>
  </si>
  <si>
    <t>District Governor Gifts/pins</t>
  </si>
  <si>
    <t>Zone Chair Expenses prnt meals</t>
  </si>
  <si>
    <t>District 27-D1 Convention Budget  --  2022-23</t>
  </si>
  <si>
    <t>tent</t>
  </si>
  <si>
    <t>Monkey survey</t>
  </si>
  <si>
    <t>District 27-D1 Income / Expenses</t>
  </si>
  <si>
    <t>Fonkeng Naomi</t>
  </si>
  <si>
    <t>Budget</t>
  </si>
  <si>
    <t>Speaker / Event  Expense</t>
  </si>
  <si>
    <t>Actual Raffles</t>
  </si>
  <si>
    <t>Service Projects</t>
  </si>
  <si>
    <t>Restoring Hope</t>
  </si>
  <si>
    <t>LCIF</t>
  </si>
  <si>
    <t>Leader Dog</t>
  </si>
  <si>
    <t>Checking Balance 01-16-23 (adjusted)</t>
  </si>
  <si>
    <t>Activity Account 01-16-23 (adjusted)</t>
  </si>
  <si>
    <t>Murder Mystery</t>
  </si>
  <si>
    <t>John Jenson</t>
  </si>
  <si>
    <t>Madison Marriot</t>
  </si>
  <si>
    <t>Albany 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</si>
</sst>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7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0" fillId="0" borderId="0" xfId="1" applyFont="1" applyBorder="1"/>
    <xf numFmtId="44" fontId="9" fillId="0" borderId="0" xfId="1" applyFont="1"/>
    <xf numFmtId="44" fontId="10" fillId="0" borderId="0" xfId="1" applyFont="1"/>
    <xf numFmtId="44" fontId="11" fillId="2" borderId="0" xfId="1" applyFont="1" applyFill="1"/>
    <xf numFmtId="0" fontId="8" fillId="0" borderId="0" xfId="0" applyFont="1"/>
    <xf numFmtId="44" fontId="9" fillId="0" borderId="0" xfId="1" applyFont="1" applyBorder="1"/>
    <xf numFmtId="44" fontId="8" fillId="0" borderId="0" xfId="1" applyFont="1"/>
    <xf numFmtId="44" fontId="11" fillId="0" borderId="0" xfId="1" applyFont="1"/>
    <xf numFmtId="44" fontId="8" fillId="0" borderId="0" xfId="0" applyNumberFormat="1" applyFont="1"/>
    <xf numFmtId="44" fontId="8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1" applyNumberFormat="1" applyFont="1" applyAlignment="1">
      <alignment horizontal="center"/>
    </xf>
    <xf numFmtId="7" fontId="8" fillId="0" borderId="0" xfId="1" applyNumberFormat="1" applyFont="1"/>
    <xf numFmtId="44" fontId="13" fillId="0" borderId="0" xfId="1" applyFont="1"/>
    <xf numFmtId="7" fontId="12" fillId="0" borderId="0" xfId="1" applyNumberFormat="1" applyFont="1" applyAlignment="1">
      <alignment horizontal="center"/>
    </xf>
    <xf numFmtId="7" fontId="8" fillId="0" borderId="0" xfId="1" applyNumberFormat="1" applyFont="1" applyAlignment="1">
      <alignment horizontal="center"/>
    </xf>
    <xf numFmtId="7" fontId="8" fillId="0" borderId="0" xfId="1" applyNumberFormat="1" applyFont="1" applyAlignment="1">
      <alignment horizontal="left"/>
    </xf>
    <xf numFmtId="44" fontId="12" fillId="0" borderId="0" xfId="1" applyFont="1"/>
    <xf numFmtId="44" fontId="14" fillId="0" borderId="0" xfId="1" applyFont="1"/>
    <xf numFmtId="0" fontId="8" fillId="0" borderId="0" xfId="0" applyFont="1" applyAlignment="1">
      <alignment horizontal="center"/>
    </xf>
    <xf numFmtId="44" fontId="4" fillId="0" borderId="0" xfId="1" applyFont="1" applyFill="1"/>
    <xf numFmtId="44" fontId="15" fillId="2" borderId="0" xfId="1" applyFont="1" applyFill="1"/>
    <xf numFmtId="44" fontId="16" fillId="0" borderId="0" xfId="1" applyFont="1"/>
    <xf numFmtId="8" fontId="8" fillId="0" borderId="0" xfId="1" applyNumberFormat="1" applyFont="1" applyAlignment="1">
      <alignment horizontal="right"/>
    </xf>
    <xf numFmtId="7" fontId="12" fillId="0" borderId="0" xfId="1" applyNumberFormat="1" applyFont="1" applyAlignment="1">
      <alignment horizontal="right"/>
    </xf>
    <xf numFmtId="44" fontId="8" fillId="0" borderId="0" xfId="1" applyFont="1" applyFill="1"/>
    <xf numFmtId="164" fontId="8" fillId="0" borderId="0" xfId="1" applyNumberFormat="1" applyFont="1"/>
    <xf numFmtId="44" fontId="17" fillId="0" borderId="0" xfId="1" applyFont="1"/>
    <xf numFmtId="7" fontId="8" fillId="0" borderId="0" xfId="0" applyNumberFormat="1" applyFont="1"/>
    <xf numFmtId="8" fontId="12" fillId="0" borderId="0" xfId="0" applyNumberFormat="1" applyFont="1"/>
    <xf numFmtId="8" fontId="18" fillId="0" borderId="0" xfId="0" applyNumberFormat="1" applyFont="1"/>
    <xf numFmtId="44" fontId="14" fillId="0" borderId="0" xfId="0" applyNumberFormat="1" applyFont="1"/>
    <xf numFmtId="7" fontId="18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9" fillId="3" borderId="0" xfId="1" applyFont="1" applyFill="1" applyAlignment="1">
      <alignment horizontal="center"/>
    </xf>
    <xf numFmtId="44" fontId="3" fillId="0" borderId="0" xfId="1" applyFont="1"/>
    <xf numFmtId="44" fontId="20" fillId="0" borderId="0" xfId="1" applyFont="1"/>
    <xf numFmtId="0" fontId="0" fillId="0" borderId="0" xfId="0" applyAlignment="1">
      <alignment wrapText="1"/>
    </xf>
    <xf numFmtId="44" fontId="8" fillId="0" borderId="0" xfId="1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5" fontId="5" fillId="0" borderId="0" xfId="0" applyNumberFormat="1" applyFont="1" applyAlignment="1">
      <alignment horizontal="center"/>
    </xf>
    <xf numFmtId="44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center"/>
    </xf>
    <xf numFmtId="44" fontId="19" fillId="0" borderId="0" xfId="1" applyFont="1" applyAlignment="1">
      <alignment horizontal="center"/>
    </xf>
    <xf numFmtId="14" fontId="8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zoomScale="91" zoomScaleNormal="91" workbookViewId="0">
      <pane ySplit="1" topLeftCell="A50" activePane="bottomLeft" state="frozen"/>
      <selection activeCell="B1" sqref="B1"/>
      <selection pane="bottomLeft" activeCell="F62" sqref="F62"/>
    </sheetView>
  </sheetViews>
  <sheetFormatPr defaultRowHeight="15" x14ac:dyDescent="0.25"/>
  <cols>
    <col min="1" max="1" width="30.85546875" customWidth="1"/>
    <col min="2" max="2" width="31.7109375" customWidth="1"/>
    <col min="3" max="3" width="16.28515625" customWidth="1"/>
    <col min="4" max="4" width="15.85546875" customWidth="1"/>
    <col min="5" max="5" width="15.28515625" style="11" customWidth="1"/>
    <col min="6" max="6" width="16.42578125" customWidth="1"/>
    <col min="7" max="7" width="16.140625" customWidth="1"/>
    <col min="8" max="8" width="20" customWidth="1"/>
    <col min="9" max="9" width="9.7109375" customWidth="1"/>
    <col min="10" max="10" width="12.140625" style="1" bestFit="1" customWidth="1"/>
  </cols>
  <sheetData>
    <row r="1" spans="1:10" ht="18.75" x14ac:dyDescent="0.3">
      <c r="A1" s="49" t="s">
        <v>117</v>
      </c>
      <c r="B1" s="49"/>
      <c r="C1" s="49"/>
      <c r="D1" s="49"/>
      <c r="E1" s="49"/>
      <c r="F1" s="49"/>
    </row>
    <row r="2" spans="1:10" ht="18.75" x14ac:dyDescent="0.3">
      <c r="A2" s="50" t="s">
        <v>110</v>
      </c>
      <c r="B2" s="49"/>
      <c r="C2" s="49"/>
      <c r="D2" s="49"/>
      <c r="E2" s="49"/>
      <c r="F2" s="49"/>
    </row>
    <row r="3" spans="1:10" ht="18.75" x14ac:dyDescent="0.3">
      <c r="A3" s="6"/>
      <c r="B3" s="2"/>
      <c r="C3" s="43" t="s">
        <v>35</v>
      </c>
      <c r="D3" s="42" t="s">
        <v>42</v>
      </c>
      <c r="E3" s="43" t="s">
        <v>99</v>
      </c>
      <c r="F3" s="42" t="s">
        <v>108</v>
      </c>
      <c r="H3" s="1"/>
      <c r="J3"/>
    </row>
    <row r="4" spans="1:10" x14ac:dyDescent="0.25">
      <c r="B4" t="s">
        <v>0</v>
      </c>
      <c r="C4" s="8">
        <v>13300</v>
      </c>
      <c r="D4" s="1">
        <v>13000.95</v>
      </c>
      <c r="E4" s="8">
        <v>13000</v>
      </c>
      <c r="F4" s="1">
        <v>6372.88</v>
      </c>
      <c r="H4" s="1"/>
      <c r="J4"/>
    </row>
    <row r="5" spans="1:10" x14ac:dyDescent="0.25">
      <c r="B5" t="s">
        <v>1</v>
      </c>
      <c r="C5" s="8">
        <v>21615</v>
      </c>
      <c r="D5" s="1">
        <v>20997.34</v>
      </c>
      <c r="E5" s="8">
        <v>21000</v>
      </c>
      <c r="F5" s="1">
        <v>10293.879999999999</v>
      </c>
      <c r="H5" s="1"/>
      <c r="J5"/>
    </row>
    <row r="6" spans="1:10" x14ac:dyDescent="0.25">
      <c r="B6" t="s">
        <v>2</v>
      </c>
      <c r="C6" s="8">
        <v>621.76</v>
      </c>
      <c r="D6" s="1">
        <v>643.20000000000005</v>
      </c>
      <c r="E6" s="8">
        <v>650</v>
      </c>
      <c r="F6" s="1">
        <v>632.48</v>
      </c>
      <c r="H6" s="1"/>
      <c r="J6"/>
    </row>
    <row r="7" spans="1:10" x14ac:dyDescent="0.25">
      <c r="A7" t="s">
        <v>3</v>
      </c>
      <c r="C7" s="8"/>
      <c r="D7" s="1"/>
      <c r="E7" s="8"/>
      <c r="F7" s="1"/>
      <c r="H7" s="1"/>
      <c r="J7"/>
    </row>
    <row r="8" spans="1:10" x14ac:dyDescent="0.25">
      <c r="B8" t="s">
        <v>4</v>
      </c>
      <c r="C8" s="8"/>
      <c r="D8" s="1">
        <v>50</v>
      </c>
      <c r="E8" s="8"/>
      <c r="F8" s="1"/>
      <c r="H8" s="1"/>
      <c r="J8"/>
    </row>
    <row r="9" spans="1:10" x14ac:dyDescent="0.25">
      <c r="B9" t="s">
        <v>43</v>
      </c>
      <c r="C9" s="8">
        <v>100</v>
      </c>
      <c r="D9" s="1">
        <v>210</v>
      </c>
      <c r="E9" s="8">
        <v>150</v>
      </c>
      <c r="F9" s="1">
        <v>170</v>
      </c>
      <c r="H9" s="1"/>
      <c r="J9"/>
    </row>
    <row r="10" spans="1:10" x14ac:dyDescent="0.25">
      <c r="B10" t="s">
        <v>101</v>
      </c>
      <c r="C10" s="8">
        <v>90</v>
      </c>
      <c r="D10" s="1">
        <v>103.76</v>
      </c>
      <c r="E10" s="8">
        <v>50</v>
      </c>
      <c r="F10" s="1">
        <v>46.33</v>
      </c>
      <c r="G10" s="1"/>
      <c r="H10" s="1"/>
      <c r="J10"/>
    </row>
    <row r="11" spans="1:10" x14ac:dyDescent="0.25">
      <c r="A11" t="s">
        <v>106</v>
      </c>
      <c r="C11" s="8"/>
      <c r="D11" s="1"/>
      <c r="E11" s="8"/>
      <c r="F11" s="1"/>
      <c r="H11" s="1"/>
      <c r="J11"/>
    </row>
    <row r="12" spans="1:10" x14ac:dyDescent="0.25">
      <c r="B12" t="s">
        <v>104</v>
      </c>
      <c r="C12" s="8">
        <v>2500</v>
      </c>
      <c r="D12" s="1">
        <v>419.25</v>
      </c>
      <c r="E12" s="8">
        <v>500</v>
      </c>
      <c r="F12" s="1">
        <v>1340</v>
      </c>
      <c r="H12" s="1"/>
      <c r="J12"/>
    </row>
    <row r="13" spans="1:10" x14ac:dyDescent="0.25">
      <c r="B13" t="s">
        <v>105</v>
      </c>
      <c r="C13" s="8">
        <v>2500</v>
      </c>
      <c r="D13" s="1"/>
      <c r="E13" s="8">
        <v>0</v>
      </c>
      <c r="F13" s="1"/>
      <c r="H13" s="1"/>
      <c r="J13"/>
    </row>
    <row r="14" spans="1:10" x14ac:dyDescent="0.25">
      <c r="B14" t="s">
        <v>5</v>
      </c>
      <c r="C14" s="8">
        <v>100</v>
      </c>
      <c r="D14" s="1"/>
      <c r="E14" s="8">
        <v>100</v>
      </c>
      <c r="F14" s="1"/>
      <c r="H14" s="1"/>
      <c r="J14"/>
    </row>
    <row r="15" spans="1:10" x14ac:dyDescent="0.25">
      <c r="B15" t="s">
        <v>48</v>
      </c>
      <c r="C15" s="8">
        <v>500</v>
      </c>
      <c r="D15" s="1">
        <v>100</v>
      </c>
      <c r="E15" s="8">
        <v>100</v>
      </c>
      <c r="F15" s="1"/>
      <c r="H15" s="1"/>
      <c r="J15"/>
    </row>
    <row r="16" spans="1:10" x14ac:dyDescent="0.25">
      <c r="B16" t="s">
        <v>6</v>
      </c>
      <c r="C16" s="8">
        <v>500</v>
      </c>
      <c r="D16" s="1">
        <v>500</v>
      </c>
      <c r="E16" s="8">
        <v>500</v>
      </c>
      <c r="F16" s="1"/>
      <c r="H16" s="1"/>
      <c r="J16"/>
    </row>
    <row r="17" spans="1:10" x14ac:dyDescent="0.25">
      <c r="A17" t="s">
        <v>92</v>
      </c>
      <c r="C17" s="11"/>
      <c r="E17" s="8"/>
      <c r="F17" s="1"/>
      <c r="H17" s="1"/>
      <c r="J17"/>
    </row>
    <row r="18" spans="1:10" x14ac:dyDescent="0.25">
      <c r="B18" t="s">
        <v>7</v>
      </c>
      <c r="C18" s="8">
        <v>0</v>
      </c>
      <c r="D18" s="1"/>
      <c r="E18" s="8"/>
      <c r="F18" s="1"/>
      <c r="H18" s="1"/>
      <c r="J18"/>
    </row>
    <row r="19" spans="1:10" x14ac:dyDescent="0.25">
      <c r="B19" t="s">
        <v>8</v>
      </c>
      <c r="C19" s="8" t="s">
        <v>37</v>
      </c>
      <c r="D19" s="1"/>
      <c r="E19" s="8"/>
      <c r="F19" s="1"/>
      <c r="H19" s="1"/>
      <c r="J19"/>
    </row>
    <row r="20" spans="1:10" ht="16.5" customHeight="1" x14ac:dyDescent="0.25">
      <c r="A20" t="s">
        <v>9</v>
      </c>
      <c r="C20" s="8"/>
      <c r="D20" s="1"/>
      <c r="E20" s="8"/>
      <c r="F20" s="1"/>
      <c r="H20" s="1"/>
      <c r="J20"/>
    </row>
    <row r="21" spans="1:10" x14ac:dyDescent="0.25">
      <c r="B21" t="s">
        <v>10</v>
      </c>
      <c r="C21" s="8">
        <v>10000</v>
      </c>
      <c r="D21" s="1">
        <f>+Sheet2!B44</f>
        <v>-4269.760000000002</v>
      </c>
      <c r="E21" s="8">
        <v>20000</v>
      </c>
      <c r="F21" s="1"/>
      <c r="H21" s="1"/>
      <c r="J21"/>
    </row>
    <row r="22" spans="1:10" ht="17.25" x14ac:dyDescent="0.4">
      <c r="B22" t="s">
        <v>11</v>
      </c>
      <c r="C22" s="9">
        <v>0</v>
      </c>
      <c r="D22" s="3">
        <v>0</v>
      </c>
      <c r="E22" s="9">
        <v>0</v>
      </c>
      <c r="F22" s="9">
        <v>0</v>
      </c>
      <c r="H22" s="1"/>
      <c r="J22"/>
    </row>
    <row r="23" spans="1:10" ht="17.25" customHeight="1" x14ac:dyDescent="0.4">
      <c r="A23" s="48" t="s">
        <v>12</v>
      </c>
      <c r="B23" s="48"/>
      <c r="C23" s="10">
        <f>SUM(C4:C22)</f>
        <v>51826.76</v>
      </c>
      <c r="D23" s="28">
        <f>SUM(D4:D22)</f>
        <v>31754.739999999998</v>
      </c>
      <c r="E23" s="10">
        <f>SUM(E4:E22)</f>
        <v>56050</v>
      </c>
      <c r="F23" s="10">
        <f>SUM(F4:F22)</f>
        <v>18855.57</v>
      </c>
      <c r="H23" s="1"/>
      <c r="J23"/>
    </row>
    <row r="24" spans="1:10" ht="17.25" customHeight="1" x14ac:dyDescent="0.4">
      <c r="A24" s="41"/>
      <c r="B24" s="41"/>
      <c r="C24" s="10"/>
      <c r="D24" s="27"/>
      <c r="E24" s="10"/>
      <c r="F24" s="28"/>
      <c r="G24" s="10"/>
    </row>
    <row r="25" spans="1:10" x14ac:dyDescent="0.25">
      <c r="A25" s="26" t="s">
        <v>88</v>
      </c>
      <c r="B25" s="11"/>
      <c r="C25" s="32"/>
      <c r="D25" s="32"/>
      <c r="E25" s="8"/>
      <c r="F25" s="13"/>
      <c r="G25" s="11"/>
    </row>
    <row r="26" spans="1:10" x14ac:dyDescent="0.25">
      <c r="A26" s="26" t="s">
        <v>126</v>
      </c>
      <c r="B26" s="33">
        <f>+G34</f>
        <v>14453.39</v>
      </c>
      <c r="C26" s="13"/>
      <c r="D26" s="51" t="s">
        <v>98</v>
      </c>
      <c r="E26" s="51"/>
      <c r="F26" s="51"/>
      <c r="G26" s="34">
        <v>19243.89</v>
      </c>
    </row>
    <row r="27" spans="1:10" x14ac:dyDescent="0.25">
      <c r="A27" s="26" t="s">
        <v>45</v>
      </c>
      <c r="B27" s="35">
        <v>10194.61</v>
      </c>
      <c r="C27" s="13"/>
      <c r="E27" s="53" t="s">
        <v>97</v>
      </c>
      <c r="F27" s="53"/>
      <c r="G27" s="11"/>
    </row>
    <row r="28" spans="1:10" x14ac:dyDescent="0.25">
      <c r="A28" s="26" t="s">
        <v>46</v>
      </c>
      <c r="B28" s="36">
        <v>10350.19</v>
      </c>
      <c r="C28" s="13"/>
      <c r="D28" s="40">
        <v>44628</v>
      </c>
      <c r="E28" s="11">
        <v>5770</v>
      </c>
      <c r="F28" s="26" t="s">
        <v>118</v>
      </c>
      <c r="G28" s="13">
        <v>50</v>
      </c>
    </row>
    <row r="29" spans="1:10" x14ac:dyDescent="0.25">
      <c r="A29" s="26" t="s">
        <v>86</v>
      </c>
      <c r="B29" s="30">
        <f>SUM(B26:B28)</f>
        <v>34998.19</v>
      </c>
      <c r="C29" s="13"/>
      <c r="D29" s="40">
        <v>44937</v>
      </c>
      <c r="E29" s="11">
        <v>5833</v>
      </c>
      <c r="F29" s="26" t="s">
        <v>128</v>
      </c>
      <c r="G29" s="13">
        <v>1299.5</v>
      </c>
    </row>
    <row r="30" spans="1:10" x14ac:dyDescent="0.25">
      <c r="A30" s="26"/>
      <c r="B30" s="37"/>
      <c r="C30" s="13"/>
      <c r="D30" s="40">
        <v>44932</v>
      </c>
      <c r="E30" s="11">
        <v>5830</v>
      </c>
      <c r="F30" s="26" t="s">
        <v>129</v>
      </c>
      <c r="G30" s="13">
        <v>51</v>
      </c>
    </row>
    <row r="31" spans="1:10" x14ac:dyDescent="0.25">
      <c r="A31" s="26" t="s">
        <v>127</v>
      </c>
      <c r="B31" s="31">
        <f>+G42</f>
        <v>59842.400000000001</v>
      </c>
      <c r="C31" s="13"/>
      <c r="D31" s="40">
        <v>44933</v>
      </c>
      <c r="E31" s="11">
        <v>5831</v>
      </c>
      <c r="F31" s="26" t="s">
        <v>130</v>
      </c>
      <c r="G31" s="13">
        <v>2650</v>
      </c>
    </row>
    <row r="32" spans="1:10" ht="17.25" x14ac:dyDescent="0.4">
      <c r="A32" s="26"/>
      <c r="B32" s="31"/>
      <c r="C32" s="13"/>
      <c r="D32" s="40">
        <v>44935</v>
      </c>
      <c r="E32" s="11">
        <v>5832</v>
      </c>
      <c r="F32" s="26" t="s">
        <v>131</v>
      </c>
      <c r="G32" s="20">
        <v>740</v>
      </c>
    </row>
    <row r="33" spans="1:10" ht="17.25" x14ac:dyDescent="0.4">
      <c r="A33" s="26"/>
      <c r="B33" s="19"/>
      <c r="C33" s="13"/>
      <c r="D33" s="40"/>
      <c r="F33" s="26"/>
      <c r="G33" s="38">
        <f>SUM(G28:G32)</f>
        <v>4790.5</v>
      </c>
    </row>
    <row r="34" spans="1:10" ht="17.25" x14ac:dyDescent="0.4">
      <c r="A34" s="11" t="s">
        <v>87</v>
      </c>
      <c r="B34" s="39">
        <f>+B31+B29</f>
        <v>94840.59</v>
      </c>
      <c r="C34" s="13"/>
      <c r="E34" s="26" t="s">
        <v>100</v>
      </c>
      <c r="F34" s="26"/>
      <c r="G34" s="38">
        <f>+G26-G33</f>
        <v>14453.39</v>
      </c>
    </row>
    <row r="35" spans="1:10" ht="17.25" x14ac:dyDescent="0.4">
      <c r="A35" s="11"/>
      <c r="B35" s="39"/>
      <c r="C35" s="13"/>
      <c r="E35" s="26"/>
      <c r="F35" s="26"/>
      <c r="G35" s="38"/>
    </row>
    <row r="36" spans="1:10" ht="17.25" x14ac:dyDescent="0.4">
      <c r="A36" s="11"/>
      <c r="B36" s="11"/>
      <c r="C36" s="13"/>
      <c r="E36" s="26" t="s">
        <v>91</v>
      </c>
      <c r="F36" s="26"/>
      <c r="G36" s="20">
        <v>61937.4</v>
      </c>
    </row>
    <row r="37" spans="1:10" x14ac:dyDescent="0.25">
      <c r="A37" s="11"/>
      <c r="B37" s="11"/>
      <c r="C37" s="13"/>
      <c r="E37" s="26" t="s">
        <v>97</v>
      </c>
      <c r="F37" s="26"/>
      <c r="G37" s="11"/>
    </row>
    <row r="38" spans="1:10" x14ac:dyDescent="0.25">
      <c r="A38" s="11"/>
      <c r="B38" s="11"/>
      <c r="C38" s="13"/>
      <c r="D38" s="55">
        <v>44938</v>
      </c>
      <c r="E38" s="26">
        <v>5397</v>
      </c>
      <c r="F38" s="26" t="s">
        <v>123</v>
      </c>
      <c r="G38" s="13">
        <v>1095</v>
      </c>
    </row>
    <row r="39" spans="1:10" x14ac:dyDescent="0.25">
      <c r="A39" s="11"/>
      <c r="B39" s="11"/>
      <c r="C39" s="13"/>
      <c r="D39" s="55">
        <v>44938</v>
      </c>
      <c r="E39" s="26">
        <v>5398</v>
      </c>
      <c r="F39" s="26" t="s">
        <v>124</v>
      </c>
      <c r="G39" s="13">
        <v>1000</v>
      </c>
      <c r="J39" s="7"/>
    </row>
    <row r="40" spans="1:10" ht="17.25" x14ac:dyDescent="0.4">
      <c r="A40" s="11"/>
      <c r="B40" s="11"/>
      <c r="C40" s="13"/>
      <c r="D40" s="55">
        <v>44938</v>
      </c>
      <c r="E40" s="26">
        <v>5399</v>
      </c>
      <c r="F40" s="26" t="s">
        <v>125</v>
      </c>
      <c r="G40" s="20">
        <v>3850</v>
      </c>
      <c r="J40" s="7"/>
    </row>
    <row r="41" spans="1:10" ht="17.25" x14ac:dyDescent="0.4">
      <c r="A41" s="11"/>
      <c r="B41" s="11"/>
      <c r="C41" s="13"/>
      <c r="D41" s="40"/>
      <c r="E41" s="26"/>
      <c r="F41" s="26"/>
      <c r="G41" s="25">
        <f>SUM(G38:G39)</f>
        <v>2095</v>
      </c>
      <c r="J41" s="7"/>
    </row>
    <row r="42" spans="1:10" ht="17.25" x14ac:dyDescent="0.4">
      <c r="A42" s="11"/>
      <c r="B42" s="11"/>
      <c r="C42" s="13"/>
      <c r="E42" s="52" t="s">
        <v>100</v>
      </c>
      <c r="F42" s="52"/>
      <c r="G42" s="25">
        <f>+G36-G41</f>
        <v>59842.400000000001</v>
      </c>
    </row>
    <row r="43" spans="1:10" x14ac:dyDescent="0.25">
      <c r="A43" s="11"/>
      <c r="B43" s="11"/>
      <c r="C43" s="24"/>
    </row>
    <row r="44" spans="1:10" ht="20.25" x14ac:dyDescent="0.4">
      <c r="G44" s="2"/>
      <c r="H44" s="25"/>
    </row>
    <row r="45" spans="1:10" ht="20.25" x14ac:dyDescent="0.4">
      <c r="A45" s="2" t="s">
        <v>13</v>
      </c>
      <c r="B45" s="2"/>
      <c r="C45" s="2"/>
      <c r="D45" s="2"/>
      <c r="E45" s="2"/>
      <c r="F45" s="2"/>
      <c r="G45" s="2"/>
      <c r="H45" s="25"/>
    </row>
    <row r="46" spans="1:10" ht="18.75" x14ac:dyDescent="0.3">
      <c r="A46" s="2" t="s">
        <v>109</v>
      </c>
      <c r="B46" s="2"/>
      <c r="C46" s="2"/>
      <c r="D46" s="2"/>
      <c r="E46" s="2"/>
      <c r="F46" s="2"/>
      <c r="H46" s="1"/>
      <c r="J46"/>
    </row>
    <row r="47" spans="1:10" ht="18.75" x14ac:dyDescent="0.3">
      <c r="A47" s="2"/>
      <c r="B47" s="2"/>
      <c r="C47" s="43" t="s">
        <v>35</v>
      </c>
      <c r="D47" s="42" t="s">
        <v>42</v>
      </c>
      <c r="E47" s="43" t="s">
        <v>99</v>
      </c>
      <c r="F47" s="42" t="s">
        <v>108</v>
      </c>
      <c r="H47" s="1"/>
      <c r="J47"/>
    </row>
    <row r="48" spans="1:10" x14ac:dyDescent="0.25">
      <c r="A48" t="s">
        <v>14</v>
      </c>
      <c r="B48" t="s">
        <v>1</v>
      </c>
      <c r="C48" s="8">
        <v>21615</v>
      </c>
      <c r="D48" s="1">
        <v>21062.98</v>
      </c>
      <c r="E48" s="8">
        <v>21000</v>
      </c>
      <c r="F48" s="1">
        <v>10293.879999999999</v>
      </c>
      <c r="H48" s="1"/>
      <c r="J48"/>
    </row>
    <row r="49" spans="1:10" x14ac:dyDescent="0.25">
      <c r="B49" t="s">
        <v>2</v>
      </c>
      <c r="C49" s="8">
        <v>612.76</v>
      </c>
      <c r="D49" s="1">
        <v>653.91999999999996</v>
      </c>
      <c r="E49" s="8">
        <v>650</v>
      </c>
      <c r="F49" s="1">
        <v>632.48</v>
      </c>
      <c r="H49" s="1"/>
      <c r="J49"/>
    </row>
    <row r="50" spans="1:10" x14ac:dyDescent="0.25">
      <c r="A50" t="s">
        <v>20</v>
      </c>
      <c r="B50" t="s">
        <v>21</v>
      </c>
      <c r="C50" s="8">
        <v>150</v>
      </c>
      <c r="D50" s="1">
        <v>200</v>
      </c>
      <c r="E50" s="8">
        <v>200</v>
      </c>
      <c r="F50" s="1"/>
      <c r="H50" s="1"/>
      <c r="J50"/>
    </row>
    <row r="51" spans="1:10" x14ac:dyDescent="0.25">
      <c r="B51" t="s">
        <v>41</v>
      </c>
      <c r="C51" s="8"/>
      <c r="D51" s="1">
        <v>39.9</v>
      </c>
      <c r="E51" s="8"/>
      <c r="F51" s="1"/>
      <c r="H51" s="1"/>
      <c r="J51"/>
    </row>
    <row r="52" spans="1:10" x14ac:dyDescent="0.25">
      <c r="B52" t="s">
        <v>93</v>
      </c>
      <c r="C52" s="8">
        <v>1500</v>
      </c>
      <c r="D52" s="1">
        <v>1205</v>
      </c>
      <c r="E52" s="8">
        <v>1200</v>
      </c>
      <c r="F52" s="1">
        <v>493.71</v>
      </c>
      <c r="H52" s="1"/>
      <c r="J52"/>
    </row>
    <row r="53" spans="1:10" x14ac:dyDescent="0.25">
      <c r="B53" t="s">
        <v>22</v>
      </c>
      <c r="C53" s="8">
        <v>750</v>
      </c>
      <c r="D53" s="1"/>
      <c r="E53" s="8">
        <v>780</v>
      </c>
      <c r="F53" s="1"/>
      <c r="H53" s="1"/>
      <c r="J53"/>
    </row>
    <row r="54" spans="1:10" x14ac:dyDescent="0.25">
      <c r="B54" t="s">
        <v>38</v>
      </c>
      <c r="C54" s="8">
        <v>750</v>
      </c>
      <c r="D54" s="1"/>
      <c r="E54" s="8">
        <v>500</v>
      </c>
      <c r="F54" s="1"/>
      <c r="H54" s="1"/>
      <c r="J54"/>
    </row>
    <row r="55" spans="1:10" x14ac:dyDescent="0.25">
      <c r="A55" t="s">
        <v>106</v>
      </c>
      <c r="B55" t="s">
        <v>102</v>
      </c>
      <c r="C55" s="8">
        <v>1150</v>
      </c>
      <c r="D55" s="1">
        <v>83.94</v>
      </c>
      <c r="E55" s="8">
        <v>200</v>
      </c>
      <c r="F55" s="1">
        <v>226.5</v>
      </c>
      <c r="H55" s="1"/>
      <c r="J55"/>
    </row>
    <row r="56" spans="1:10" x14ac:dyDescent="0.25">
      <c r="B56" t="s">
        <v>103</v>
      </c>
      <c r="C56" s="8">
        <v>1200</v>
      </c>
      <c r="D56" s="1">
        <v>376.49</v>
      </c>
      <c r="E56" s="12">
        <v>600</v>
      </c>
      <c r="F56" s="1"/>
      <c r="H56" s="1"/>
      <c r="J56"/>
    </row>
    <row r="57" spans="1:10" x14ac:dyDescent="0.25">
      <c r="B57" t="s">
        <v>111</v>
      </c>
      <c r="C57" s="8"/>
      <c r="D57" s="1">
        <v>1624.65</v>
      </c>
      <c r="E57" s="8">
        <v>1000</v>
      </c>
      <c r="F57" s="1">
        <v>649</v>
      </c>
      <c r="G57" t="s">
        <v>115</v>
      </c>
      <c r="H57" s="1"/>
      <c r="J57"/>
    </row>
    <row r="58" spans="1:10" x14ac:dyDescent="0.25">
      <c r="B58" t="s">
        <v>94</v>
      </c>
      <c r="C58" s="8"/>
      <c r="D58" s="1">
        <v>120</v>
      </c>
      <c r="E58" s="8">
        <v>400</v>
      </c>
      <c r="F58" s="1">
        <v>384</v>
      </c>
      <c r="G58" t="s">
        <v>116</v>
      </c>
      <c r="H58" s="1"/>
      <c r="J58"/>
    </row>
    <row r="59" spans="1:10" x14ac:dyDescent="0.25">
      <c r="B59" t="s">
        <v>113</v>
      </c>
      <c r="C59" s="8">
        <v>0</v>
      </c>
      <c r="D59" s="1"/>
      <c r="E59" s="8">
        <v>50</v>
      </c>
      <c r="F59" s="1">
        <v>515.91999999999996</v>
      </c>
      <c r="H59" s="1"/>
      <c r="J59"/>
    </row>
    <row r="60" spans="1:10" x14ac:dyDescent="0.25">
      <c r="B60" t="s">
        <v>33</v>
      </c>
      <c r="C60" s="12">
        <v>900</v>
      </c>
      <c r="D60" s="7">
        <v>975</v>
      </c>
      <c r="E60" s="8">
        <v>1200</v>
      </c>
      <c r="F60" s="1">
        <v>1200</v>
      </c>
      <c r="H60" s="1"/>
      <c r="J60"/>
    </row>
    <row r="61" spans="1:10" x14ac:dyDescent="0.25">
      <c r="B61" t="s">
        <v>85</v>
      </c>
      <c r="C61" s="8">
        <v>3000</v>
      </c>
      <c r="D61" s="1">
        <v>392.76</v>
      </c>
      <c r="E61" s="8">
        <v>450</v>
      </c>
      <c r="F61" s="1">
        <v>1638.69</v>
      </c>
      <c r="H61" s="1"/>
      <c r="J61"/>
    </row>
    <row r="62" spans="1:10" x14ac:dyDescent="0.25">
      <c r="A62" t="s">
        <v>23</v>
      </c>
      <c r="B62" t="s">
        <v>24</v>
      </c>
      <c r="C62" s="8">
        <v>2000</v>
      </c>
      <c r="D62" s="1">
        <v>630</v>
      </c>
      <c r="E62" s="8">
        <v>1500</v>
      </c>
      <c r="F62" s="1">
        <v>134</v>
      </c>
      <c r="H62" s="1"/>
      <c r="J62"/>
    </row>
    <row r="63" spans="1:10" x14ac:dyDescent="0.25">
      <c r="B63" t="s">
        <v>112</v>
      </c>
      <c r="C63" s="8">
        <v>1500</v>
      </c>
      <c r="D63" s="1">
        <v>831.3</v>
      </c>
      <c r="E63" s="8">
        <v>1000</v>
      </c>
      <c r="F63" s="1">
        <v>398.25</v>
      </c>
      <c r="H63" s="1"/>
      <c r="J63"/>
    </row>
    <row r="64" spans="1:10" x14ac:dyDescent="0.25">
      <c r="B64" t="s">
        <v>25</v>
      </c>
      <c r="C64" s="8">
        <v>2000</v>
      </c>
      <c r="D64" s="1">
        <v>1817.5</v>
      </c>
      <c r="E64" s="8">
        <v>2000</v>
      </c>
      <c r="F64" s="1">
        <v>473</v>
      </c>
      <c r="H64" s="1"/>
      <c r="J64"/>
    </row>
    <row r="65" spans="1:10" x14ac:dyDescent="0.25">
      <c r="B65" t="s">
        <v>26</v>
      </c>
      <c r="C65" s="8">
        <v>2000</v>
      </c>
      <c r="D65" s="1">
        <v>882</v>
      </c>
      <c r="E65" s="8">
        <v>2000</v>
      </c>
      <c r="F65" s="1">
        <v>358.5</v>
      </c>
      <c r="H65" s="1"/>
      <c r="J65"/>
    </row>
    <row r="66" spans="1:10" x14ac:dyDescent="0.25">
      <c r="B66" t="s">
        <v>27</v>
      </c>
      <c r="C66" s="8">
        <v>500</v>
      </c>
      <c r="D66" s="1"/>
      <c r="E66" s="8">
        <v>500</v>
      </c>
      <c r="F66" s="1"/>
      <c r="H66" s="1"/>
      <c r="J66"/>
    </row>
    <row r="67" spans="1:10" x14ac:dyDescent="0.25">
      <c r="B67" t="s">
        <v>28</v>
      </c>
      <c r="C67" s="8">
        <v>500</v>
      </c>
      <c r="D67" s="1">
        <v>796</v>
      </c>
      <c r="E67" s="8">
        <v>500</v>
      </c>
      <c r="F67" s="1"/>
      <c r="H67" s="1"/>
      <c r="J67"/>
    </row>
    <row r="68" spans="1:10" x14ac:dyDescent="0.25">
      <c r="B68" t="s">
        <v>29</v>
      </c>
      <c r="C68" s="8">
        <v>500</v>
      </c>
      <c r="D68" s="1"/>
      <c r="E68" s="8">
        <v>500</v>
      </c>
      <c r="F68" s="1"/>
      <c r="H68" s="1"/>
      <c r="J68"/>
    </row>
    <row r="69" spans="1:10" x14ac:dyDescent="0.25">
      <c r="B69" t="s">
        <v>30</v>
      </c>
      <c r="C69" s="8">
        <v>2000</v>
      </c>
      <c r="D69" s="1"/>
      <c r="E69" s="8">
        <v>2000</v>
      </c>
      <c r="F69" s="1">
        <v>500</v>
      </c>
      <c r="H69" s="1"/>
      <c r="J69"/>
    </row>
    <row r="70" spans="1:10" x14ac:dyDescent="0.25">
      <c r="B70" t="s">
        <v>31</v>
      </c>
      <c r="C70" s="8">
        <v>200</v>
      </c>
      <c r="D70" s="1"/>
      <c r="E70" s="8">
        <v>300</v>
      </c>
      <c r="F70" s="1"/>
      <c r="H70" s="1"/>
      <c r="J70"/>
    </row>
    <row r="71" spans="1:10" x14ac:dyDescent="0.25">
      <c r="B71" t="s">
        <v>36</v>
      </c>
      <c r="C71" s="8">
        <v>1500</v>
      </c>
      <c r="D71" s="1"/>
      <c r="E71" s="8">
        <v>750</v>
      </c>
      <c r="F71" s="1"/>
      <c r="H71" s="1"/>
      <c r="J71"/>
    </row>
    <row r="72" spans="1:10" x14ac:dyDescent="0.25">
      <c r="B72" t="s">
        <v>32</v>
      </c>
      <c r="C72" s="8">
        <v>300</v>
      </c>
      <c r="D72" s="1">
        <v>416</v>
      </c>
      <c r="E72" s="8">
        <v>400</v>
      </c>
      <c r="F72" s="1">
        <v>111.02</v>
      </c>
      <c r="H72" s="1"/>
      <c r="J72"/>
    </row>
    <row r="73" spans="1:10" x14ac:dyDescent="0.25">
      <c r="A73" t="s">
        <v>15</v>
      </c>
      <c r="B73" t="s">
        <v>16</v>
      </c>
      <c r="C73" s="8">
        <v>3600</v>
      </c>
      <c r="D73" s="1">
        <v>1771.48</v>
      </c>
      <c r="E73" s="8">
        <v>3000</v>
      </c>
      <c r="F73" s="1">
        <v>1659.34</v>
      </c>
      <c r="G73" s="5"/>
      <c r="H73" s="1"/>
      <c r="J73"/>
    </row>
    <row r="74" spans="1:10" x14ac:dyDescent="0.25">
      <c r="B74" t="s">
        <v>95</v>
      </c>
      <c r="C74" s="8">
        <v>196</v>
      </c>
      <c r="D74" s="1">
        <v>210</v>
      </c>
      <c r="E74" s="8">
        <v>210</v>
      </c>
      <c r="F74" s="1"/>
      <c r="H74" s="1"/>
      <c r="J74"/>
    </row>
    <row r="75" spans="1:10" x14ac:dyDescent="0.25">
      <c r="B75" t="s">
        <v>84</v>
      </c>
      <c r="C75" s="8">
        <v>450</v>
      </c>
      <c r="D75" s="1">
        <v>190.41</v>
      </c>
      <c r="E75" s="8">
        <v>200</v>
      </c>
      <c r="F75" s="1"/>
      <c r="H75" s="1"/>
      <c r="J75"/>
    </row>
    <row r="76" spans="1:10" x14ac:dyDescent="0.25">
      <c r="B76" t="s">
        <v>44</v>
      </c>
      <c r="C76" s="8"/>
      <c r="D76" s="1">
        <v>226</v>
      </c>
      <c r="E76" s="8">
        <v>235</v>
      </c>
      <c r="F76" s="1">
        <v>59.36</v>
      </c>
      <c r="H76" s="1"/>
      <c r="J76"/>
    </row>
    <row r="77" spans="1:10" x14ac:dyDescent="0.25">
      <c r="B77" t="s">
        <v>40</v>
      </c>
      <c r="C77" s="8"/>
      <c r="D77" s="1">
        <v>56.21</v>
      </c>
      <c r="E77" s="8">
        <v>50</v>
      </c>
      <c r="F77" s="1">
        <v>60.12</v>
      </c>
      <c r="H77" s="1"/>
      <c r="J77"/>
    </row>
    <row r="78" spans="1:10" x14ac:dyDescent="0.25">
      <c r="B78" t="s">
        <v>96</v>
      </c>
      <c r="C78" s="8">
        <v>175</v>
      </c>
      <c r="D78" s="1">
        <v>374.03</v>
      </c>
      <c r="E78" s="8">
        <v>50</v>
      </c>
      <c r="F78" s="1"/>
      <c r="H78" s="1"/>
      <c r="J78"/>
    </row>
    <row r="79" spans="1:10" x14ac:dyDescent="0.25">
      <c r="B79" t="s">
        <v>39</v>
      </c>
      <c r="C79" s="8">
        <v>234</v>
      </c>
      <c r="D79" s="1"/>
      <c r="E79" s="8">
        <v>300</v>
      </c>
      <c r="F79" s="1"/>
      <c r="H79" s="1"/>
      <c r="J79"/>
    </row>
    <row r="80" spans="1:10" x14ac:dyDescent="0.25">
      <c r="B80" t="s">
        <v>17</v>
      </c>
      <c r="C80" s="8">
        <v>0</v>
      </c>
      <c r="D80" s="1"/>
      <c r="E80" s="8"/>
      <c r="F80" s="1"/>
      <c r="H80" s="1"/>
      <c r="J80"/>
    </row>
    <row r="81" spans="1:10" x14ac:dyDescent="0.25">
      <c r="B81" t="s">
        <v>18</v>
      </c>
      <c r="C81" s="8"/>
      <c r="D81" s="1"/>
      <c r="E81" s="8">
        <v>250</v>
      </c>
      <c r="F81" s="1"/>
      <c r="H81" s="1"/>
      <c r="J81"/>
    </row>
    <row r="82" spans="1:10" ht="17.25" x14ac:dyDescent="0.4">
      <c r="B82" t="s">
        <v>19</v>
      </c>
      <c r="C82" s="9">
        <v>10000</v>
      </c>
      <c r="D82" s="44">
        <f>+Sheet2!B42</f>
        <v>15201.760000000002</v>
      </c>
      <c r="E82" s="9">
        <v>20000</v>
      </c>
      <c r="F82" s="44">
        <f>+Sheet2!D42</f>
        <v>4043.1</v>
      </c>
      <c r="H82" s="1"/>
      <c r="J82"/>
    </row>
    <row r="83" spans="1:10" ht="17.25" x14ac:dyDescent="0.4">
      <c r="A83" t="s">
        <v>47</v>
      </c>
      <c r="C83" s="9">
        <f>SUM(C48:C82)</f>
        <v>59282.759999999995</v>
      </c>
      <c r="D83" s="44">
        <f>SUM(D48:D82)</f>
        <v>50137.33</v>
      </c>
      <c r="E83" s="9">
        <f>SUM(E48:E82)</f>
        <v>63975</v>
      </c>
      <c r="F83" s="9">
        <f>SUM(F48:F82)</f>
        <v>23830.87</v>
      </c>
      <c r="H83" s="1"/>
      <c r="J83"/>
    </row>
    <row r="84" spans="1:10" ht="17.25" x14ac:dyDescent="0.4">
      <c r="B84" t="s">
        <v>34</v>
      </c>
      <c r="C84" s="29">
        <f>+C23-C83</f>
        <v>-7455.9999999999927</v>
      </c>
      <c r="D84" s="29">
        <f>+D23-D83</f>
        <v>-18382.590000000004</v>
      </c>
      <c r="E84" s="29">
        <f>+E23-E83</f>
        <v>-7925</v>
      </c>
      <c r="F84" s="45">
        <f>+F23-F83</f>
        <v>-4975.2999999999993</v>
      </c>
      <c r="H84" s="1"/>
      <c r="J84"/>
    </row>
    <row r="85" spans="1:10" ht="17.25" x14ac:dyDescent="0.4">
      <c r="C85" s="14"/>
      <c r="D85" s="4"/>
      <c r="E85"/>
      <c r="H85" s="1"/>
      <c r="J85"/>
    </row>
    <row r="86" spans="1:10" x14ac:dyDescent="0.25">
      <c r="C86" s="11"/>
      <c r="E86"/>
      <c r="H86" s="1"/>
      <c r="J86"/>
    </row>
    <row r="87" spans="1:10" x14ac:dyDescent="0.25">
      <c r="C87" s="11"/>
      <c r="E87"/>
      <c r="H87" s="1"/>
      <c r="J87"/>
    </row>
    <row r="88" spans="1:10" x14ac:dyDescent="0.25">
      <c r="C88" s="11"/>
      <c r="E88"/>
      <c r="H88" s="1"/>
      <c r="J88"/>
    </row>
    <row r="89" spans="1:10" x14ac:dyDescent="0.25">
      <c r="C89" s="11"/>
      <c r="E89"/>
      <c r="H89" s="1"/>
      <c r="J89"/>
    </row>
  </sheetData>
  <mergeCells count="6">
    <mergeCell ref="A23:B23"/>
    <mergeCell ref="A1:F1"/>
    <mergeCell ref="A2:F2"/>
    <mergeCell ref="D26:F26"/>
    <mergeCell ref="E42:F42"/>
    <mergeCell ref="E27:F27"/>
  </mergeCells>
  <pageMargins left="0.25" right="0.25" top="0.75" bottom="0.75" header="0.3" footer="0.3"/>
  <pageSetup scale="71" fitToHeight="0" orientation="portrait" horizontalDpi="4294967293" verticalDpi="300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EA71-0E73-478F-8611-DDACDA58E64B}">
  <sheetPr>
    <pageSetUpPr fitToPage="1"/>
  </sheetPr>
  <dimension ref="A1:I57"/>
  <sheetViews>
    <sheetView workbookViewId="0">
      <selection sqref="A1:F44"/>
    </sheetView>
  </sheetViews>
  <sheetFormatPr defaultRowHeight="15" x14ac:dyDescent="0.25"/>
  <cols>
    <col min="1" max="1" width="30.140625" customWidth="1"/>
    <col min="2" max="2" width="14.42578125" customWidth="1"/>
    <col min="3" max="3" width="15.42578125" customWidth="1"/>
    <col min="4" max="4" width="17" style="11" customWidth="1"/>
    <col min="5" max="5" width="16.28515625" style="13" customWidth="1"/>
  </cols>
  <sheetData>
    <row r="1" spans="1:9" ht="21" x14ac:dyDescent="0.45">
      <c r="A1" s="54" t="s">
        <v>114</v>
      </c>
      <c r="B1" s="54"/>
      <c r="C1" s="54"/>
      <c r="D1" s="54"/>
      <c r="E1" s="54"/>
      <c r="F1" s="54"/>
    </row>
    <row r="2" spans="1:9" ht="30" x14ac:dyDescent="0.25">
      <c r="B2" s="16" t="s">
        <v>49</v>
      </c>
      <c r="C2" s="16" t="s">
        <v>119</v>
      </c>
      <c r="D2" s="16" t="s">
        <v>49</v>
      </c>
      <c r="E2" s="13" t="s">
        <v>121</v>
      </c>
      <c r="F2" s="47" t="s">
        <v>122</v>
      </c>
    </row>
    <row r="3" spans="1:9" x14ac:dyDescent="0.25">
      <c r="A3" s="17" t="s">
        <v>50</v>
      </c>
      <c r="B3" s="18" t="s">
        <v>68</v>
      </c>
      <c r="C3" s="18" t="s">
        <v>107</v>
      </c>
      <c r="D3" s="18" t="s">
        <v>107</v>
      </c>
      <c r="E3" s="16" t="s">
        <v>107</v>
      </c>
      <c r="F3" s="26">
        <v>2023</v>
      </c>
      <c r="I3" s="46"/>
    </row>
    <row r="4" spans="1:9" x14ac:dyDescent="0.25">
      <c r="A4" s="19" t="s">
        <v>51</v>
      </c>
      <c r="B4" s="13">
        <v>1210</v>
      </c>
      <c r="C4" s="13">
        <v>1210</v>
      </c>
      <c r="D4" s="13"/>
    </row>
    <row r="5" spans="1:9" x14ac:dyDescent="0.25">
      <c r="A5" s="19" t="s">
        <v>69</v>
      </c>
      <c r="B5" s="13"/>
      <c r="C5" s="13"/>
    </row>
    <row r="6" spans="1:9" x14ac:dyDescent="0.25">
      <c r="A6" s="19" t="s">
        <v>72</v>
      </c>
      <c r="B6" s="13"/>
      <c r="C6" s="13"/>
      <c r="D6" s="13"/>
    </row>
    <row r="7" spans="1:9" x14ac:dyDescent="0.25">
      <c r="A7" s="19" t="s">
        <v>74</v>
      </c>
      <c r="B7" s="13"/>
      <c r="C7" s="13"/>
      <c r="D7" s="13"/>
    </row>
    <row r="8" spans="1:9" x14ac:dyDescent="0.25">
      <c r="A8" s="19" t="s">
        <v>73</v>
      </c>
      <c r="B8" s="13"/>
      <c r="C8" s="13"/>
      <c r="D8" s="13"/>
    </row>
    <row r="9" spans="1:9" x14ac:dyDescent="0.25">
      <c r="A9" s="19"/>
      <c r="B9" s="13"/>
      <c r="C9" s="13"/>
      <c r="D9" s="13"/>
    </row>
    <row r="10" spans="1:9" x14ac:dyDescent="0.25">
      <c r="A10" s="19"/>
      <c r="B10" s="13"/>
      <c r="C10" s="13"/>
      <c r="D10" s="13"/>
    </row>
    <row r="11" spans="1:9" x14ac:dyDescent="0.25">
      <c r="A11" s="19" t="s">
        <v>75</v>
      </c>
      <c r="B11" s="13">
        <v>300</v>
      </c>
      <c r="C11" s="13"/>
      <c r="D11" s="13"/>
    </row>
    <row r="12" spans="1:9" x14ac:dyDescent="0.25">
      <c r="A12" s="19" t="s">
        <v>52</v>
      </c>
      <c r="B12" s="13">
        <v>3636</v>
      </c>
      <c r="C12" s="13">
        <v>3636</v>
      </c>
      <c r="D12" s="13"/>
    </row>
    <row r="13" spans="1:9" ht="17.25" x14ac:dyDescent="0.4">
      <c r="A13" s="19" t="s">
        <v>53</v>
      </c>
      <c r="B13" s="20">
        <v>5786</v>
      </c>
      <c r="C13" s="20">
        <v>5786</v>
      </c>
      <c r="D13" s="13"/>
    </row>
    <row r="14" spans="1:9" x14ac:dyDescent="0.25">
      <c r="A14" s="19"/>
      <c r="B14" s="13">
        <f>SUM(B4:B13)</f>
        <v>10932</v>
      </c>
      <c r="C14" s="13">
        <f>SUM(C4:C13)</f>
        <v>10632</v>
      </c>
      <c r="D14" s="13"/>
    </row>
    <row r="15" spans="1:9" x14ac:dyDescent="0.25">
      <c r="A15" s="21" t="s">
        <v>54</v>
      </c>
      <c r="B15" s="13"/>
      <c r="C15" s="13"/>
      <c r="D15" s="13"/>
    </row>
    <row r="16" spans="1:9" x14ac:dyDescent="0.25">
      <c r="A16" s="23" t="s">
        <v>89</v>
      </c>
      <c r="B16" s="13">
        <v>1175.48</v>
      </c>
      <c r="C16" s="13">
        <v>1000</v>
      </c>
      <c r="D16" s="13"/>
    </row>
    <row r="17" spans="1:4" x14ac:dyDescent="0.25">
      <c r="A17" s="19" t="s">
        <v>67</v>
      </c>
      <c r="B17" s="13">
        <v>0</v>
      </c>
      <c r="C17" s="13"/>
    </row>
    <row r="18" spans="1:4" x14ac:dyDescent="0.25">
      <c r="A18" s="23" t="s">
        <v>55</v>
      </c>
      <c r="B18" s="13"/>
      <c r="C18" s="13"/>
      <c r="D18" s="13"/>
    </row>
    <row r="19" spans="1:4" x14ac:dyDescent="0.25">
      <c r="A19" s="23" t="s">
        <v>56</v>
      </c>
      <c r="B19" s="13">
        <v>948.82</v>
      </c>
      <c r="C19" s="13">
        <v>1000</v>
      </c>
      <c r="D19" s="13"/>
    </row>
    <row r="20" spans="1:4" x14ac:dyDescent="0.25">
      <c r="A20" s="23" t="s">
        <v>57</v>
      </c>
      <c r="B20" s="13"/>
      <c r="C20" s="13"/>
      <c r="D20" s="13"/>
    </row>
    <row r="21" spans="1:4" x14ac:dyDescent="0.25">
      <c r="A21" s="19" t="s">
        <v>59</v>
      </c>
      <c r="B21" s="13">
        <v>159.72999999999999</v>
      </c>
      <c r="C21" s="13">
        <v>160</v>
      </c>
    </row>
    <row r="22" spans="1:4" x14ac:dyDescent="0.25">
      <c r="A22" s="19" t="s">
        <v>60</v>
      </c>
      <c r="B22" s="13">
        <v>133.59</v>
      </c>
      <c r="C22" s="13">
        <v>133</v>
      </c>
      <c r="D22" s="13"/>
    </row>
    <row r="23" spans="1:4" x14ac:dyDescent="0.25">
      <c r="A23" s="23" t="s">
        <v>76</v>
      </c>
      <c r="D23" s="13"/>
    </row>
    <row r="24" spans="1:4" x14ac:dyDescent="0.25">
      <c r="A24" s="19" t="s">
        <v>77</v>
      </c>
      <c r="B24" s="13">
        <v>200</v>
      </c>
      <c r="C24" s="13">
        <v>200</v>
      </c>
      <c r="D24" s="13"/>
    </row>
    <row r="25" spans="1:4" x14ac:dyDescent="0.25">
      <c r="A25" s="19" t="s">
        <v>82</v>
      </c>
      <c r="B25" s="13">
        <v>637.12</v>
      </c>
      <c r="C25" s="13">
        <v>600</v>
      </c>
      <c r="D25" s="13"/>
    </row>
    <row r="26" spans="1:4" x14ac:dyDescent="0.25">
      <c r="A26" s="19" t="s">
        <v>79</v>
      </c>
      <c r="B26" s="13">
        <v>412.75</v>
      </c>
      <c r="C26" s="13">
        <v>400</v>
      </c>
      <c r="D26" s="13"/>
    </row>
    <row r="27" spans="1:4" x14ac:dyDescent="0.25">
      <c r="A27" s="19" t="s">
        <v>80</v>
      </c>
      <c r="B27" s="13">
        <v>863.58</v>
      </c>
      <c r="C27" s="13">
        <v>800</v>
      </c>
      <c r="D27" s="13"/>
    </row>
    <row r="28" spans="1:4" x14ac:dyDescent="0.25">
      <c r="A28" s="19" t="s">
        <v>81</v>
      </c>
      <c r="B28" s="13">
        <v>290.14</v>
      </c>
      <c r="C28" s="13">
        <v>290</v>
      </c>
      <c r="D28" s="13"/>
    </row>
    <row r="29" spans="1:4" x14ac:dyDescent="0.25">
      <c r="A29" s="19" t="s">
        <v>70</v>
      </c>
      <c r="B29" s="13"/>
      <c r="C29" s="13"/>
      <c r="D29" s="13"/>
    </row>
    <row r="30" spans="1:4" x14ac:dyDescent="0.25">
      <c r="A30" s="19" t="s">
        <v>61</v>
      </c>
      <c r="B30" s="13"/>
      <c r="C30" s="13">
        <v>51</v>
      </c>
      <c r="D30" s="13">
        <v>51</v>
      </c>
    </row>
    <row r="31" spans="1:4" x14ac:dyDescent="0.25">
      <c r="A31" s="23" t="s">
        <v>90</v>
      </c>
      <c r="B31" s="13"/>
      <c r="C31" s="13"/>
      <c r="D31" s="13"/>
    </row>
    <row r="32" spans="1:4" x14ac:dyDescent="0.25">
      <c r="A32" s="23" t="s">
        <v>58</v>
      </c>
      <c r="B32" s="13">
        <v>500.56</v>
      </c>
      <c r="C32" s="13"/>
      <c r="D32" s="13"/>
    </row>
    <row r="33" spans="1:4" x14ac:dyDescent="0.25">
      <c r="A33" s="23"/>
      <c r="B33" s="13"/>
      <c r="C33" s="13"/>
      <c r="D33" s="13"/>
    </row>
    <row r="34" spans="1:4" x14ac:dyDescent="0.25">
      <c r="A34" s="23" t="s">
        <v>83</v>
      </c>
      <c r="B34" s="13">
        <v>7365.22</v>
      </c>
      <c r="C34" s="13">
        <v>7800</v>
      </c>
      <c r="D34" s="13">
        <v>2650</v>
      </c>
    </row>
    <row r="35" spans="1:4" x14ac:dyDescent="0.25">
      <c r="A35" s="19" t="s">
        <v>120</v>
      </c>
      <c r="B35" s="13">
        <v>2133.59</v>
      </c>
      <c r="C35" s="13">
        <v>3000</v>
      </c>
      <c r="D35" s="13">
        <v>1299.5</v>
      </c>
    </row>
    <row r="36" spans="1:4" x14ac:dyDescent="0.25">
      <c r="A36" s="19" t="s">
        <v>78</v>
      </c>
      <c r="B36" s="13">
        <v>41.5</v>
      </c>
      <c r="C36" s="13">
        <v>41.5</v>
      </c>
      <c r="D36" s="13">
        <v>42.6</v>
      </c>
    </row>
    <row r="37" spans="1:4" x14ac:dyDescent="0.25">
      <c r="A37" s="23" t="s">
        <v>62</v>
      </c>
      <c r="D37" s="13"/>
    </row>
    <row r="38" spans="1:4" x14ac:dyDescent="0.25">
      <c r="A38" s="22" t="s">
        <v>63</v>
      </c>
      <c r="B38" s="13">
        <v>0</v>
      </c>
      <c r="C38" s="13"/>
      <c r="D38" s="13"/>
    </row>
    <row r="39" spans="1:4" x14ac:dyDescent="0.25">
      <c r="A39" s="22" t="s">
        <v>64</v>
      </c>
      <c r="B39" s="13">
        <v>0</v>
      </c>
      <c r="C39" s="13"/>
      <c r="D39" s="13"/>
    </row>
    <row r="40" spans="1:4" x14ac:dyDescent="0.25">
      <c r="A40" s="22" t="s">
        <v>71</v>
      </c>
      <c r="B40" s="13">
        <v>339.68</v>
      </c>
      <c r="C40" s="13">
        <v>350</v>
      </c>
      <c r="D40" s="13"/>
    </row>
    <row r="41" spans="1:4" ht="17.25" x14ac:dyDescent="0.4">
      <c r="A41" s="22" t="s">
        <v>65</v>
      </c>
      <c r="B41" s="20">
        <v>0</v>
      </c>
      <c r="C41" s="20">
        <v>0</v>
      </c>
      <c r="D41" s="20">
        <v>0</v>
      </c>
    </row>
    <row r="42" spans="1:4" x14ac:dyDescent="0.25">
      <c r="A42" s="19"/>
      <c r="B42" s="24">
        <f>SUM(B16:B41)</f>
        <v>15201.760000000002</v>
      </c>
      <c r="C42" s="24">
        <f>SUM(C16:C41)</f>
        <v>15825.5</v>
      </c>
      <c r="D42" s="24">
        <f>SUM(D16:D41)</f>
        <v>4043.1</v>
      </c>
    </row>
    <row r="43" spans="1:4" ht="17.25" x14ac:dyDescent="0.4">
      <c r="A43" s="19" t="s">
        <v>66</v>
      </c>
      <c r="B43" s="25"/>
      <c r="C43" s="25"/>
      <c r="D43" s="25"/>
    </row>
    <row r="44" spans="1:4" x14ac:dyDescent="0.25">
      <c r="B44" s="15">
        <f>+B14-B42</f>
        <v>-4269.760000000002</v>
      </c>
      <c r="C44" s="15">
        <f>+C14-C42</f>
        <v>-5193.5</v>
      </c>
      <c r="D44" s="15">
        <f>+D14-D42</f>
        <v>-4043.1</v>
      </c>
    </row>
    <row r="45" spans="1:4" x14ac:dyDescent="0.25">
      <c r="D45" s="13"/>
    </row>
    <row r="46" spans="1:4" x14ac:dyDescent="0.25">
      <c r="D46" s="13"/>
    </row>
    <row r="47" spans="1:4" x14ac:dyDescent="0.25">
      <c r="D47" s="13"/>
    </row>
    <row r="48" spans="1:4" x14ac:dyDescent="0.25">
      <c r="D48" s="13"/>
    </row>
    <row r="49" spans="4:4" x14ac:dyDescent="0.25">
      <c r="D49" s="13"/>
    </row>
    <row r="50" spans="4:4" x14ac:dyDescent="0.25">
      <c r="D50" s="13"/>
    </row>
    <row r="51" spans="4:4" x14ac:dyDescent="0.25">
      <c r="D51" s="13"/>
    </row>
    <row r="52" spans="4:4" x14ac:dyDescent="0.25">
      <c r="D52" s="13"/>
    </row>
    <row r="53" spans="4:4" x14ac:dyDescent="0.25">
      <c r="D53" s="13"/>
    </row>
    <row r="54" spans="4:4" x14ac:dyDescent="0.25">
      <c r="D54" s="13"/>
    </row>
    <row r="55" spans="4:4" x14ac:dyDescent="0.25">
      <c r="D55" s="13"/>
    </row>
    <row r="56" spans="4:4" x14ac:dyDescent="0.25">
      <c r="D56" s="13"/>
    </row>
    <row r="57" spans="4:4" x14ac:dyDescent="0.25">
      <c r="D57" s="13"/>
    </row>
  </sheetData>
  <mergeCells count="1">
    <mergeCell ref="A1:F1"/>
  </mergeCells>
  <pageMargins left="0.7" right="0.7" top="0.75" bottom="0.75" header="0.3" footer="0.3"/>
  <pageSetup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2023-01-11T19:36:45Z</cp:lastPrinted>
  <dcterms:created xsi:type="dcterms:W3CDTF">2021-06-07T11:49:40Z</dcterms:created>
  <dcterms:modified xsi:type="dcterms:W3CDTF">2023-01-16T14:51:36Z</dcterms:modified>
</cp:coreProperties>
</file>